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5" windowWidth="9720" windowHeight="6225" tabRatio="448" activeTab="1"/>
  </bookViews>
  <sheets>
    <sheet name="TS_roboczy" sheetId="1" r:id="rId1"/>
    <sheet name="TS_wyniki" sheetId="2" r:id="rId2"/>
    <sheet name="TJ_wyniki" sheetId="3" r:id="rId3"/>
    <sheet name="Stałe" sheetId="4" r:id="rId4"/>
  </sheets>
  <definedNames>
    <definedName name="_xlnm.Print_Area" localSheetId="2">'TJ_wyniki'!$A$1:$Z$18</definedName>
    <definedName name="_xlnm.Print_Area" localSheetId="0">'TS_roboczy'!$A$1:$Z$33</definedName>
    <definedName name="TDE1">'Stałe'!#REF!</definedName>
    <definedName name="TDE2">'Stałe'!#REF!</definedName>
    <definedName name="TDE3">'Stałe'!#REF!</definedName>
    <definedName name="TDE4">'Stałe'!#REF!</definedName>
    <definedName name="TDE5">'Stałe'!#REF!</definedName>
    <definedName name="TJE1">'Stałe'!$D$2</definedName>
    <definedName name="TJE2">'Stałe'!$D$3</definedName>
    <definedName name="TJE3">'Stałe'!$D$4</definedName>
    <definedName name="TJE4">'Stałe'!$D$5</definedName>
    <definedName name="TJE5">'Stałe'!$D$6</definedName>
    <definedName name="TME1">'Stałe'!#REF!</definedName>
    <definedName name="TME2">'Stałe'!#REF!</definedName>
    <definedName name="TME3">'Stałe'!#REF!</definedName>
    <definedName name="TME4">'Stałe'!#REF!</definedName>
    <definedName name="TME5">'Stałe'!#REF!</definedName>
    <definedName name="TPE1">'Stałe'!#REF!</definedName>
    <definedName name="TPE2">'Stałe'!#REF!</definedName>
    <definedName name="TPE3">'Stałe'!#REF!</definedName>
    <definedName name="TPE4">'Stałe'!#REF!</definedName>
    <definedName name="TPE5">'Stałe'!#REF!</definedName>
    <definedName name="TRE1">'Stałe'!#REF!</definedName>
    <definedName name="TRE2">'Stałe'!#REF!</definedName>
    <definedName name="TRE3">'Stałe'!#REF!</definedName>
    <definedName name="TRE4">'Stałe'!#REF!</definedName>
    <definedName name="TRE5">'Stałe'!#REF!</definedName>
    <definedName name="TSE1">'Stałe'!$B$2</definedName>
    <definedName name="TSE2">'Stałe'!$B$3</definedName>
    <definedName name="TSE3">'Stałe'!$B$4</definedName>
    <definedName name="TSE4">'Stałe'!$B$5</definedName>
    <definedName name="TSE5">'Stałe'!$B$6</definedName>
  </definedNames>
  <calcPr fullCalcOnLoad="1"/>
</workbook>
</file>

<file path=xl/sharedStrings.xml><?xml version="1.0" encoding="utf-8"?>
<sst xmlns="http://schemas.openxmlformats.org/spreadsheetml/2006/main" count="275" uniqueCount="106">
  <si>
    <t>Miejsce</t>
  </si>
  <si>
    <t>Imię i nazwisko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</si>
  <si>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</si>
  <si>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</si>
  <si>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</si>
  <si>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</si>
  <si>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</si>
  <si>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</si>
  <si>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</si>
  <si>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</si>
  <si>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</si>
  <si>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</si>
  <si>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</si>
  <si>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</si>
  <si>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</si>
  <si>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</si>
  <si>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</si>
  <si>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</si>
  <si>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</si>
  <si>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Klub</t>
  </si>
  <si>
    <t>  Gromek Edyta</t>
  </si>
  <si>
    <t>  Zgoda Piotr</t>
  </si>
  <si>
    <t>  Janas Sebastian</t>
  </si>
  <si>
    <t>  Hajduk Dariusz</t>
  </si>
  <si>
    <t> Warszawa</t>
  </si>
  <si>
    <t>  Marczak Wiktor</t>
  </si>
  <si>
    <t xml:space="preserve">  Cegliński Janusz</t>
  </si>
  <si>
    <t> MKInO Warszawa</t>
  </si>
  <si>
    <t>  Fijor Waldemar</t>
  </si>
  <si>
    <t> KInO "Skarmat" Toruń</t>
  </si>
  <si>
    <t>  Makieła Kazimierz</t>
  </si>
  <si>
    <t> Gdańsk</t>
  </si>
  <si>
    <t> KInO "Prego" Szczecin</t>
  </si>
  <si>
    <t>  Świerczyński Hubert</t>
  </si>
  <si>
    <t>  Kucharski Tadeusz</t>
  </si>
  <si>
    <t> Koło PTTK nr 2 Katowice</t>
  </si>
  <si>
    <t>  Krasuski Marcin</t>
  </si>
  <si>
    <t>  Sławiński Tadeusz</t>
  </si>
  <si>
    <t> PTSM Lubań</t>
  </si>
  <si>
    <t xml:space="preserve">  Lucima Mariusz</t>
  </si>
  <si>
    <t xml:space="preserve">  Lucima Janusz</t>
  </si>
  <si>
    <t xml:space="preserve">  Lachowiecki Jakub</t>
  </si>
  <si>
    <t>  Socha Zbigniew</t>
  </si>
  <si>
    <t>  Pacek Marek</t>
  </si>
  <si>
    <t>  Mazan Bartłomiej</t>
  </si>
  <si>
    <t> Wiking Szczecin</t>
  </si>
  <si>
    <t>  Gronau Tomasz</t>
  </si>
  <si>
    <t>  Skoczyński Adam</t>
  </si>
  <si>
    <t xml:space="preserve">  Wąsowski Marek</t>
  </si>
  <si>
    <t xml:space="preserve">  Mazur Krzysztof</t>
  </si>
  <si>
    <t xml:space="preserve">  Misiewicz Marcin</t>
  </si>
  <si>
    <t xml:space="preserve">  Łozowski Tadeusz</t>
  </si>
  <si>
    <t xml:space="preserve">  Fudro Edward</t>
  </si>
  <si>
    <t xml:space="preserve">  Kucharski Krzysztof</t>
  </si>
  <si>
    <t> Knurów</t>
  </si>
  <si>
    <t xml:space="preserve">  Miaśkiewicz Krzysztof</t>
  </si>
  <si>
    <t>Etap 5</t>
  </si>
  <si>
    <t>Po etapie 5</t>
  </si>
  <si>
    <t>E5</t>
  </si>
  <si>
    <t>punkty
przeliczeniowe</t>
  </si>
  <si>
    <t xml:space="preserve">  Wieczorek Wojciech</t>
  </si>
  <si>
    <t xml:space="preserve">  Kula Krzysztof</t>
  </si>
  <si>
    <t xml:space="preserve">  Tarnowska Ewa</t>
  </si>
  <si>
    <t xml:space="preserve">  Ligienza Krzysztof</t>
  </si>
  <si>
    <t xml:space="preserve">  Kaczyński Piotr</t>
  </si>
  <si>
    <t xml:space="preserve">  Ochotny Rafael</t>
  </si>
  <si>
    <t xml:space="preserve">  Hoffman Marcin</t>
  </si>
  <si>
    <t xml:space="preserve">  Trocha Roman</t>
  </si>
  <si>
    <t xml:space="preserve"> Dzierżoniów</t>
  </si>
  <si>
    <t xml:space="preserve"> Orientop Wrocław</t>
  </si>
  <si>
    <t xml:space="preserve"> Ostrowiec Świętokrzyski</t>
  </si>
  <si>
    <t xml:space="preserve"> Police</t>
  </si>
  <si>
    <t xml:space="preserve"> Warsaw Heroes</t>
  </si>
  <si>
    <t> SKRÓTY Radom</t>
  </si>
  <si>
    <t> CYRKINO Gliwice</t>
  </si>
  <si>
    <t xml:space="preserve">  Kułak Marcin</t>
  </si>
  <si>
    <t> PLESINO Pszczyna</t>
  </si>
  <si>
    <t xml:space="preserve">  Marciniak Paweł</t>
  </si>
  <si>
    <t xml:space="preserve"> NEPTUN Gdańsk</t>
  </si>
  <si>
    <t xml:space="preserve">  Konieczko Maciej</t>
  </si>
  <si>
    <t xml:space="preserve"> KTK Łapiguz Siedlęcin</t>
  </si>
  <si>
    <t xml:space="preserve"> HKT KLIMAT</t>
  </si>
  <si>
    <t> Grillino Gliwice</t>
  </si>
  <si>
    <t xml:space="preserve"> KT 15 Południk</t>
  </si>
  <si>
    <t xml:space="preserve"> Zielona Góra</t>
  </si>
  <si>
    <t> Pielgrzym Warszawa</t>
  </si>
  <si>
    <t xml:space="preserve">  Kaczyński Jakub</t>
  </si>
  <si>
    <t xml:space="preserve"> MKS Wiking Szczecin</t>
  </si>
  <si>
    <t xml:space="preserve">  Skoczyński Arek</t>
  </si>
  <si>
    <t xml:space="preserve"> Plesino Pszczyna</t>
  </si>
  <si>
    <t xml:space="preserve">  Zagrabski Maciej</t>
  </si>
  <si>
    <t xml:space="preserve"> Skarmat Toruń</t>
  </si>
  <si>
    <t xml:space="preserve">  Wąsowski Bartłomiej</t>
  </si>
  <si>
    <t xml:space="preserve"> Łapiguz Siedlęcin</t>
  </si>
  <si>
    <t xml:space="preserve"> PTTK Strzelin</t>
  </si>
  <si>
    <t xml:space="preserve">  Kaczyński Marcin</t>
  </si>
  <si>
    <t xml:space="preserve"> Wiking Szczecin</t>
  </si>
  <si>
    <t xml:space="preserve">  Pawłowicz Adam</t>
  </si>
  <si>
    <t xml:space="preserve"> SP2 Lwówek </t>
  </si>
  <si>
    <t xml:space="preserve">  Malik Mateusz</t>
  </si>
  <si>
    <t xml:space="preserve">  Pawłowicz Maciej</t>
  </si>
  <si>
    <t>  Kurlej Tomasz</t>
  </si>
  <si>
    <t> SP2 Lwówek</t>
  </si>
  <si>
    <t>nkl</t>
  </si>
  <si>
    <t>abs</t>
  </si>
  <si>
    <t>punkty karne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</si>
</sst>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.000000\ _z_ł_-;\-* #,##0.000000\ _z_ł_-;_-* &quot;-&quot;??\ _z_ł_-;_-@_-"/>
    <numFmt numFmtId="169" formatCode="_-* #,##0.0\ _z_ł_-;\-* #,##0.0\ _z_ł_-;_-* &quot;-&quot;??\ _z_ł_-;_-@_-"/>
    <numFmt numFmtId="170" formatCode="0.00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9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0" fillId="0" borderId="5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 applyProtection="1">
      <alignment horizontal="center" vertical="center" wrapText="1"/>
      <protection locked="0"/>
    </xf>
    <xf numFmtId="1" fontId="0" fillId="0" borderId="5" xfId="0" applyNumberFormat="1" applyFont="1" applyBorder="1" applyAlignment="1" applyProtection="1">
      <alignment horizontal="center" vertical="center" wrapText="1"/>
      <protection locked="0"/>
    </xf>
    <xf numFmtId="2" fontId="0" fillId="0" borderId="5" xfId="0" applyNumberFormat="1" applyFont="1" applyBorder="1" applyAlignment="1">
      <alignment horizontal="righ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1" fontId="1" fillId="4" borderId="0" xfId="0" applyNumberFormat="1" applyFont="1" applyFill="1" applyBorder="1" applyAlignment="1">
      <alignment horizontal="center" vertical="center" wrapText="1"/>
    </xf>
    <xf numFmtId="2" fontId="1" fillId="5" borderId="6" xfId="0" applyNumberFormat="1" applyFont="1" applyFill="1" applyBorder="1" applyAlignment="1">
      <alignment horizontal="centerContinuous" vertical="center" wrapText="1"/>
    </xf>
    <xf numFmtId="2" fontId="1" fillId="5" borderId="7" xfId="0" applyNumberFormat="1" applyFont="1" applyFill="1" applyBorder="1" applyAlignment="1">
      <alignment horizontal="centerContinuous" vertical="center" wrapText="1"/>
    </xf>
    <xf numFmtId="49" fontId="4" fillId="5" borderId="8" xfId="0" applyNumberFormat="1" applyFont="1" applyFill="1" applyBorder="1" applyAlignment="1">
      <alignment horizontal="center" vertical="center" textRotation="90" wrapText="1"/>
    </xf>
    <xf numFmtId="2" fontId="4" fillId="5" borderId="8" xfId="0" applyNumberFormat="1" applyFont="1" applyFill="1" applyBorder="1" applyAlignment="1">
      <alignment horizontal="center" vertical="center" textRotation="90" wrapText="1"/>
    </xf>
    <xf numFmtId="49" fontId="4" fillId="5" borderId="9" xfId="0" applyNumberFormat="1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2" fontId="8" fillId="5" borderId="5" xfId="0" applyNumberFormat="1" applyFont="1" applyFill="1" applyBorder="1" applyAlignment="1">
      <alignment horizontal="centerContinuous" vertical="center" wrapText="1"/>
    </xf>
    <xf numFmtId="2" fontId="8" fillId="5" borderId="6" xfId="0" applyNumberFormat="1" applyFont="1" applyFill="1" applyBorder="1" applyAlignment="1">
      <alignment horizontal="centerContinuous" vertical="center" wrapText="1"/>
    </xf>
    <xf numFmtId="2" fontId="8" fillId="5" borderId="7" xfId="0" applyNumberFormat="1" applyFont="1" applyFill="1" applyBorder="1" applyAlignment="1">
      <alignment horizontal="centerContinuous" vertical="center" wrapText="1"/>
    </xf>
    <xf numFmtId="2" fontId="8" fillId="5" borderId="11" xfId="0" applyNumberFormat="1" applyFont="1" applyFill="1" applyBorder="1" applyAlignment="1">
      <alignment horizontal="centerContinuous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49" fontId="7" fillId="5" borderId="10" xfId="0" applyNumberFormat="1" applyFont="1" applyFill="1" applyBorder="1" applyAlignment="1">
      <alignment horizontal="center" vertical="center" textRotation="90" wrapText="1"/>
    </xf>
    <xf numFmtId="2" fontId="7" fillId="5" borderId="10" xfId="0" applyNumberFormat="1" applyFont="1" applyFill="1" applyBorder="1" applyAlignment="1">
      <alignment horizontal="center" vertical="center" textRotation="90" wrapText="1"/>
    </xf>
    <xf numFmtId="49" fontId="7" fillId="5" borderId="12" xfId="0" applyNumberFormat="1" applyFont="1" applyFill="1" applyBorder="1" applyAlignment="1">
      <alignment horizontal="center" vertical="center" textRotation="90" wrapText="1"/>
    </xf>
    <xf numFmtId="49" fontId="7" fillId="5" borderId="13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1" fontId="9" fillId="0" borderId="5" xfId="0" applyNumberFormat="1" applyFont="1" applyBorder="1" applyAlignment="1" applyProtection="1">
      <alignment horizontal="center" vertical="center" wrapText="1"/>
      <protection locked="0"/>
    </xf>
    <xf numFmtId="2" fontId="9" fillId="0" borderId="5" xfId="0" applyNumberFormat="1" applyFont="1" applyBorder="1" applyAlignment="1">
      <alignment horizontal="right" vertical="center" wrapText="1"/>
    </xf>
    <xf numFmtId="1" fontId="9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/>
    </xf>
    <xf numFmtId="0" fontId="9" fillId="0" borderId="5" xfId="0" applyFont="1" applyFill="1" applyBorder="1" applyAlignment="1">
      <alignment/>
    </xf>
    <xf numFmtId="1" fontId="9" fillId="0" borderId="14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right" vertical="center" wrapText="1"/>
    </xf>
    <xf numFmtId="49" fontId="9" fillId="0" borderId="5" xfId="0" applyNumberFormat="1" applyFont="1" applyBorder="1" applyAlignment="1" applyProtection="1">
      <alignment horizontal="left" vertical="center" wrapText="1"/>
      <protection locked="0"/>
    </xf>
    <xf numFmtId="1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2" fontId="9" fillId="0" borderId="0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 applyProtection="1">
      <alignment horizontal="center" vertical="center" wrapText="1"/>
      <protection locked="0"/>
    </xf>
    <xf numFmtId="2" fontId="9" fillId="0" borderId="10" xfId="0" applyNumberFormat="1" applyFont="1" applyBorder="1" applyAlignment="1">
      <alignment horizontal="right" vertical="center" wrapText="1"/>
    </xf>
    <xf numFmtId="1" fontId="9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wrapText="1"/>
    </xf>
    <xf numFmtId="0" fontId="0" fillId="0" borderId="15" xfId="0" applyBorder="1" applyAlignment="1">
      <alignment wrapText="1"/>
    </xf>
    <xf numFmtId="1" fontId="0" fillId="5" borderId="5" xfId="0" applyNumberFormat="1" applyFont="1" applyFill="1" applyBorder="1" applyAlignment="1">
      <alignment horizontal="centerContinuous" vertical="center" wrapText="1"/>
    </xf>
    <xf numFmtId="2" fontId="0" fillId="5" borderId="6" xfId="0" applyNumberFormat="1" applyFont="1" applyFill="1" applyBorder="1" applyAlignment="1">
      <alignment horizontal="centerContinuous" vertical="center" wrapText="1"/>
    </xf>
    <xf numFmtId="1" fontId="0" fillId="5" borderId="6" xfId="0" applyNumberFormat="1" applyFont="1" applyFill="1" applyBorder="1" applyAlignment="1">
      <alignment horizontal="centerContinuous" vertical="center" wrapText="1"/>
    </xf>
    <xf numFmtId="1" fontId="0" fillId="5" borderId="7" xfId="0" applyNumberFormat="1" applyFont="1" applyFill="1" applyBorder="1" applyAlignment="1">
      <alignment horizontal="centerContinuous" vertical="center" wrapText="1"/>
    </xf>
    <xf numFmtId="1" fontId="0" fillId="5" borderId="11" xfId="0" applyNumberFormat="1" applyFont="1" applyFill="1" applyBorder="1" applyAlignment="1">
      <alignment horizontal="centerContinuous" vertical="center" wrapText="1"/>
    </xf>
    <xf numFmtId="2" fontId="0" fillId="5" borderId="5" xfId="0" applyNumberFormat="1" applyFont="1" applyFill="1" applyBorder="1" applyAlignment="1">
      <alignment horizontal="centerContinuous" vertical="center" wrapText="1"/>
    </xf>
    <xf numFmtId="0" fontId="0" fillId="0" borderId="0" xfId="0" applyFont="1" applyAlignment="1">
      <alignment/>
    </xf>
    <xf numFmtId="1" fontId="10" fillId="5" borderId="10" xfId="0" applyNumberFormat="1" applyFont="1" applyFill="1" applyBorder="1" applyAlignment="1">
      <alignment horizontal="center" vertical="center" textRotation="90" wrapText="1"/>
    </xf>
    <xf numFmtId="2" fontId="10" fillId="5" borderId="10" xfId="0" applyNumberFormat="1" applyFont="1" applyFill="1" applyBorder="1" applyAlignment="1">
      <alignment horizontal="center" vertical="center" textRotation="90" wrapText="1"/>
    </xf>
    <xf numFmtId="1" fontId="10" fillId="5" borderId="12" xfId="0" applyNumberFormat="1" applyFont="1" applyFill="1" applyBorder="1" applyAlignment="1">
      <alignment horizontal="center" vertical="center" textRotation="90" wrapText="1"/>
    </xf>
    <xf numFmtId="1" fontId="10" fillId="5" borderId="13" xfId="0" applyNumberFormat="1" applyFont="1" applyFill="1" applyBorder="1" applyAlignment="1">
      <alignment horizontal="center" vertical="center" textRotation="90" wrapText="1"/>
    </xf>
    <xf numFmtId="2" fontId="0" fillId="0" borderId="5" xfId="0" applyNumberFormat="1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7" fillId="5" borderId="16" xfId="0" applyNumberFormat="1" applyFont="1" applyFill="1" applyBorder="1" applyAlignment="1">
      <alignment horizontal="center" vertical="center" textRotation="90" wrapText="1"/>
    </xf>
    <xf numFmtId="0" fontId="9" fillId="5" borderId="17" xfId="0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9" fontId="7" fillId="5" borderId="19" xfId="0" applyNumberFormat="1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1" fontId="10" fillId="5" borderId="16" xfId="0" applyNumberFormat="1" applyFont="1" applyFill="1" applyBorder="1" applyAlignment="1">
      <alignment horizontal="center" vertical="center" textRotation="90" wrapText="1"/>
    </xf>
    <xf numFmtId="1" fontId="10" fillId="5" borderId="21" xfId="0" applyNumberFormat="1" applyFont="1" applyFill="1" applyBorder="1" applyAlignment="1">
      <alignment horizontal="center" vertical="center" textRotation="90" wrapText="1"/>
    </xf>
    <xf numFmtId="2" fontId="10" fillId="5" borderId="19" xfId="0" applyNumberFormat="1" applyFont="1" applyFill="1" applyBorder="1" applyAlignment="1">
      <alignment horizontal="center" vertical="center" wrapText="1"/>
    </xf>
    <xf numFmtId="2" fontId="10" fillId="5" borderId="20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textRotation="90" wrapText="1"/>
    </xf>
    <xf numFmtId="0" fontId="0" fillId="5" borderId="14" xfId="0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Z33"/>
  <sheetViews>
    <sheetView zoomScale="88" zoomScaleNormal="88" zoomScaleSheetLayoutView="75" workbookViewId="0" topLeftCell="A1">
      <pane ySplit="2" topLeftCell="BM3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3.375" style="51" customWidth="1"/>
    <col min="2" max="2" width="20.25390625" style="52" bestFit="1" customWidth="1"/>
    <col min="3" max="3" width="22.25390625" style="53" bestFit="1" customWidth="1"/>
    <col min="4" max="4" width="5.75390625" style="54" bestFit="1" customWidth="1"/>
    <col min="5" max="5" width="7.625" style="55" bestFit="1" customWidth="1"/>
    <col min="6" max="6" width="3.375" style="51" bestFit="1" customWidth="1"/>
    <col min="7" max="7" width="5.75390625" style="54" bestFit="1" customWidth="1"/>
    <col min="8" max="8" width="7.625" style="55" bestFit="1" customWidth="1"/>
    <col min="9" max="9" width="3.375" style="51" bestFit="1" customWidth="1"/>
    <col min="10" max="10" width="7.875" style="55" bestFit="1" customWidth="1"/>
    <col min="11" max="11" width="3.375" style="51" bestFit="1" customWidth="1"/>
    <col min="12" max="12" width="5.75390625" style="54" bestFit="1" customWidth="1"/>
    <col min="13" max="13" width="7.625" style="55" bestFit="1" customWidth="1"/>
    <col min="14" max="14" width="3.375" style="51" bestFit="1" customWidth="1"/>
    <col min="15" max="15" width="7.625" style="55" bestFit="1" customWidth="1"/>
    <col min="16" max="16" width="3.375" style="51" bestFit="1" customWidth="1"/>
    <col min="17" max="17" width="5.625" style="54" customWidth="1"/>
    <col min="18" max="18" width="7.625" style="55" bestFit="1" customWidth="1"/>
    <col min="19" max="19" width="3.375" style="51" bestFit="1" customWidth="1"/>
    <col min="20" max="20" width="7.625" style="55" bestFit="1" customWidth="1"/>
    <col min="21" max="21" width="3.375" style="51" bestFit="1" customWidth="1"/>
    <col min="22" max="22" width="5.75390625" style="54" bestFit="1" customWidth="1"/>
    <col min="23" max="23" width="7.625" style="55" bestFit="1" customWidth="1"/>
    <col min="24" max="24" width="5.00390625" style="51" customWidth="1"/>
    <col min="25" max="25" width="7.625" style="55" bestFit="1" customWidth="1"/>
    <col min="26" max="26" width="3.375" style="51" bestFit="1" customWidth="1"/>
    <col min="27" max="16384" width="9.125" style="45" customWidth="1"/>
  </cols>
  <sheetData>
    <row r="1" spans="1:26" s="34" customFormat="1" ht="12">
      <c r="A1" s="78" t="s">
        <v>0</v>
      </c>
      <c r="B1" s="82" t="s">
        <v>1</v>
      </c>
      <c r="C1" s="80" t="s">
        <v>19</v>
      </c>
      <c r="D1" s="30" t="s">
        <v>9</v>
      </c>
      <c r="E1" s="31"/>
      <c r="F1" s="31"/>
      <c r="G1" s="31" t="s">
        <v>10</v>
      </c>
      <c r="H1" s="31"/>
      <c r="I1" s="31"/>
      <c r="J1" s="31" t="s">
        <v>14</v>
      </c>
      <c r="K1" s="31"/>
      <c r="L1" s="31" t="s">
        <v>12</v>
      </c>
      <c r="M1" s="31"/>
      <c r="N1" s="31"/>
      <c r="O1" s="31" t="s">
        <v>15</v>
      </c>
      <c r="P1" s="32"/>
      <c r="Q1" s="33" t="s">
        <v>11</v>
      </c>
      <c r="R1" s="30"/>
      <c r="S1" s="30"/>
      <c r="T1" s="30" t="s">
        <v>16</v>
      </c>
      <c r="U1" s="30"/>
      <c r="V1" s="33" t="s">
        <v>56</v>
      </c>
      <c r="W1" s="30"/>
      <c r="X1" s="30"/>
      <c r="Y1" s="30" t="s">
        <v>57</v>
      </c>
      <c r="Z1" s="30"/>
    </row>
    <row r="2" spans="1:26" s="39" customFormat="1" ht="77.25" customHeight="1" thickBot="1">
      <c r="A2" s="79"/>
      <c r="B2" s="83"/>
      <c r="C2" s="81"/>
      <c r="D2" s="35" t="s">
        <v>17</v>
      </c>
      <c r="E2" s="36" t="s">
        <v>59</v>
      </c>
      <c r="F2" s="35" t="s">
        <v>13</v>
      </c>
      <c r="G2" s="35" t="s">
        <v>17</v>
      </c>
      <c r="H2" s="36" t="s">
        <v>59</v>
      </c>
      <c r="I2" s="35" t="s">
        <v>13</v>
      </c>
      <c r="J2" s="36" t="s">
        <v>18</v>
      </c>
      <c r="K2" s="35" t="s">
        <v>13</v>
      </c>
      <c r="L2" s="37" t="s">
        <v>17</v>
      </c>
      <c r="M2" s="36" t="s">
        <v>59</v>
      </c>
      <c r="N2" s="35" t="s">
        <v>13</v>
      </c>
      <c r="O2" s="36" t="s">
        <v>59</v>
      </c>
      <c r="P2" s="38" t="s">
        <v>13</v>
      </c>
      <c r="Q2" s="37" t="s">
        <v>17</v>
      </c>
      <c r="R2" s="36" t="s">
        <v>59</v>
      </c>
      <c r="S2" s="35" t="s">
        <v>13</v>
      </c>
      <c r="T2" s="36" t="s">
        <v>59</v>
      </c>
      <c r="U2" s="35" t="s">
        <v>13</v>
      </c>
      <c r="V2" s="37" t="s">
        <v>17</v>
      </c>
      <c r="W2" s="36" t="s">
        <v>59</v>
      </c>
      <c r="X2" s="35" t="s">
        <v>13</v>
      </c>
      <c r="Y2" s="36" t="s">
        <v>59</v>
      </c>
      <c r="Z2" s="35" t="s">
        <v>13</v>
      </c>
    </row>
    <row r="3" spans="1:26" ht="15" customHeight="1">
      <c r="A3" s="40">
        <v>1</v>
      </c>
      <c r="B3" s="41" t="s">
        <v>67</v>
      </c>
      <c r="C3" s="41" t="s">
        <v>68</v>
      </c>
      <c r="D3" s="42">
        <v>225</v>
      </c>
      <c r="E3" s="43">
        <f aca="true" t="shared" si="0" ref="E3:E12">IF(D3&lt;&gt;"",IF(ISNUMBER(D3),MAX(1000/TSE1*(TSE1-D3+MIN(D$1:D$65536)),0),0),"")</f>
        <v>1000</v>
      </c>
      <c r="F3" s="40">
        <f aca="true" t="shared" si="1" ref="F3:F12">IF(E3&lt;&gt;"",RANK(E3,E$1:E$65536),"")</f>
        <v>1</v>
      </c>
      <c r="G3" s="42">
        <v>121</v>
      </c>
      <c r="H3" s="43">
        <f aca="true" t="shared" si="2" ref="H3:H12">IF(G3&lt;&gt;"",IF(ISNUMBER(G3),MAX(1000/TSE2*(TSE2-G3+MIN(G$1:G$65536)),0),0),"")</f>
        <v>890.909090909091</v>
      </c>
      <c r="I3" s="40">
        <f aca="true" t="shared" si="3" ref="I3:I12">IF(H3&lt;&gt;"",RANK(H3,H$1:H$65536),"")</f>
        <v>15</v>
      </c>
      <c r="J3" s="43">
        <f aca="true" t="shared" si="4" ref="J3:J26">IF(H3&lt;&gt;"",E3+H3,"")</f>
        <v>1890.909090909091</v>
      </c>
      <c r="K3" s="40">
        <f aca="true" t="shared" si="5" ref="K3:K12">IF(J3&lt;&gt;"",RANK(J3,J$1:J$65536),"")</f>
        <v>1</v>
      </c>
      <c r="L3" s="42">
        <v>35</v>
      </c>
      <c r="M3" s="43">
        <f aca="true" t="shared" si="6" ref="M3:M12">IF(L3&lt;&gt;"",IF(ISNUMBER(L3),MAX(1000/TSE3*(TSE3-L3+MIN(L$1:L$65536)),0),0),"")</f>
        <v>961.1111111111112</v>
      </c>
      <c r="N3" s="40">
        <f aca="true" t="shared" si="7" ref="N3:N12">IF(M3&lt;&gt;"",RANK(M3,M$1:M$65536),"")</f>
        <v>20</v>
      </c>
      <c r="O3" s="43">
        <f aca="true" t="shared" si="8" ref="O3:O33">IF(M3&lt;&gt;"",J3+M3,"")</f>
        <v>2852.0202020202023</v>
      </c>
      <c r="P3" s="40">
        <f aca="true" t="shared" si="9" ref="P3:P12">IF(O3&lt;&gt;"",RANK(O3,O$1:O$65536),"")</f>
        <v>1</v>
      </c>
      <c r="Q3" s="44">
        <v>34</v>
      </c>
      <c r="R3" s="43">
        <f aca="true" t="shared" si="10" ref="R3:R12">IF(Q3&lt;&gt;"",IF(ISNUMBER(Q3),MAX(1000/TSE4*(TSE4-Q3+MIN(Q$1:Q$65536)),0),0),"")</f>
        <v>986.008230452675</v>
      </c>
      <c r="S3" s="40">
        <f aca="true" t="shared" si="11" ref="S3:S12">IF(R3&lt;&gt;"",RANK(R3,R$1:R$65536),"")</f>
        <v>10</v>
      </c>
      <c r="T3" s="43">
        <f aca="true" t="shared" si="12" ref="T3:T17">IF(R3&lt;&gt;"",O3+R3,"")</f>
        <v>3838.0284324728773</v>
      </c>
      <c r="U3" s="40">
        <f aca="true" t="shared" si="13" ref="U3:U12">IF(T3&lt;&gt;"",RANK(T3,T$1:T$65536),"")</f>
        <v>1</v>
      </c>
      <c r="V3" s="44">
        <v>34</v>
      </c>
      <c r="W3" s="49">
        <f aca="true" t="shared" si="14" ref="W3:W12">IF(V3&lt;&gt;"",IF(ISNUMBER(V3),MAX(1000/TSE5*(TSE5-V3+MIN(V$1:V$65536)),0),0),"")</f>
        <v>959.5238095238095</v>
      </c>
      <c r="X3" s="48">
        <f aca="true" t="shared" si="15" ref="X3:X12">IF(W3&lt;&gt;"",RANK(W3,W$3:W$12),"")</f>
        <v>3</v>
      </c>
      <c r="Y3" s="49">
        <f aca="true" t="shared" si="16" ref="Y3:Y17">IF(W3&lt;&gt;"",T3+W3,"")</f>
        <v>4797.5522419966865</v>
      </c>
      <c r="Z3" s="48">
        <f aca="true" t="shared" si="17" ref="Z3:Z12">IF(Y3&lt;&gt;"",RANK(Y3,Y$3:Y$12),"")</f>
        <v>1</v>
      </c>
    </row>
    <row r="4" spans="1:26" ht="15" customHeight="1">
      <c r="A4" s="40">
        <f>SUM(A3+1)</f>
        <v>2</v>
      </c>
      <c r="B4" s="41" t="s">
        <v>36</v>
      </c>
      <c r="C4" s="46" t="s">
        <v>72</v>
      </c>
      <c r="D4" s="42">
        <v>260</v>
      </c>
      <c r="E4" s="43">
        <f t="shared" si="0"/>
        <v>956.7901234567901</v>
      </c>
      <c r="F4" s="40">
        <f t="shared" si="1"/>
        <v>2</v>
      </c>
      <c r="G4" s="42">
        <v>129</v>
      </c>
      <c r="H4" s="43">
        <f t="shared" si="2"/>
        <v>882.8282828282829</v>
      </c>
      <c r="I4" s="40">
        <f t="shared" si="3"/>
        <v>16</v>
      </c>
      <c r="J4" s="43">
        <f t="shared" si="4"/>
        <v>1839.618406285073</v>
      </c>
      <c r="K4" s="40">
        <f t="shared" si="5"/>
        <v>2</v>
      </c>
      <c r="L4" s="42">
        <v>25</v>
      </c>
      <c r="M4" s="43">
        <f t="shared" si="6"/>
        <v>972.2222222222223</v>
      </c>
      <c r="N4" s="40">
        <f t="shared" si="7"/>
        <v>13</v>
      </c>
      <c r="O4" s="43">
        <f t="shared" si="8"/>
        <v>2811.840628507295</v>
      </c>
      <c r="P4" s="40">
        <f t="shared" si="9"/>
        <v>2</v>
      </c>
      <c r="Q4" s="44">
        <v>0</v>
      </c>
      <c r="R4" s="43">
        <f t="shared" si="10"/>
        <v>1000</v>
      </c>
      <c r="S4" s="40">
        <f t="shared" si="11"/>
        <v>1</v>
      </c>
      <c r="T4" s="43">
        <f t="shared" si="12"/>
        <v>3811.840628507295</v>
      </c>
      <c r="U4" s="40">
        <f t="shared" si="13"/>
        <v>2</v>
      </c>
      <c r="V4" s="44">
        <v>50</v>
      </c>
      <c r="W4" s="49">
        <f t="shared" si="14"/>
        <v>940.4761904761905</v>
      </c>
      <c r="X4" s="48">
        <f t="shared" si="15"/>
        <v>4</v>
      </c>
      <c r="Y4" s="49">
        <f t="shared" si="16"/>
        <v>4752.316818983486</v>
      </c>
      <c r="Z4" s="48">
        <f t="shared" si="17"/>
        <v>2</v>
      </c>
    </row>
    <row r="5" spans="1:26" ht="15" customHeight="1">
      <c r="A5" s="40">
        <f aca="true" t="shared" si="18" ref="A5:A33">SUM(A4+1)</f>
        <v>3</v>
      </c>
      <c r="B5" s="41" t="s">
        <v>47</v>
      </c>
      <c r="C5" s="41" t="s">
        <v>76</v>
      </c>
      <c r="D5" s="42">
        <v>380</v>
      </c>
      <c r="E5" s="43">
        <f t="shared" si="0"/>
        <v>808.6419753086419</v>
      </c>
      <c r="F5" s="40">
        <f t="shared" si="1"/>
        <v>9</v>
      </c>
      <c r="G5" s="42">
        <v>88</v>
      </c>
      <c r="H5" s="43">
        <f t="shared" si="2"/>
        <v>924.2424242424242</v>
      </c>
      <c r="I5" s="40">
        <f t="shared" si="3"/>
        <v>7</v>
      </c>
      <c r="J5" s="43">
        <f t="shared" si="4"/>
        <v>1732.884399551066</v>
      </c>
      <c r="K5" s="40">
        <f t="shared" si="5"/>
        <v>5</v>
      </c>
      <c r="L5" s="42">
        <v>0</v>
      </c>
      <c r="M5" s="43">
        <f t="shared" si="6"/>
        <v>1000</v>
      </c>
      <c r="N5" s="40">
        <f t="shared" si="7"/>
        <v>1</v>
      </c>
      <c r="O5" s="43">
        <f t="shared" si="8"/>
        <v>2732.884399551066</v>
      </c>
      <c r="P5" s="40">
        <f t="shared" si="9"/>
        <v>5</v>
      </c>
      <c r="Q5" s="44">
        <v>29</v>
      </c>
      <c r="R5" s="43">
        <f t="shared" si="10"/>
        <v>988.0658436213993</v>
      </c>
      <c r="S5" s="40">
        <f t="shared" si="11"/>
        <v>6</v>
      </c>
      <c r="T5" s="43">
        <f t="shared" si="12"/>
        <v>3720.9502431724654</v>
      </c>
      <c r="U5" s="40">
        <f t="shared" si="13"/>
        <v>4</v>
      </c>
      <c r="V5" s="44">
        <v>21</v>
      </c>
      <c r="W5" s="49">
        <f t="shared" si="14"/>
        <v>975</v>
      </c>
      <c r="X5" s="48">
        <f t="shared" si="15"/>
        <v>2</v>
      </c>
      <c r="Y5" s="49">
        <f t="shared" si="16"/>
        <v>4695.950243172465</v>
      </c>
      <c r="Z5" s="48">
        <f t="shared" si="17"/>
        <v>3</v>
      </c>
    </row>
    <row r="6" spans="1:26" ht="15" customHeight="1">
      <c r="A6" s="40">
        <f t="shared" si="18"/>
        <v>4</v>
      </c>
      <c r="B6" s="41" t="s">
        <v>22</v>
      </c>
      <c r="C6" s="41" t="s">
        <v>74</v>
      </c>
      <c r="D6" s="42">
        <v>335</v>
      </c>
      <c r="E6" s="43">
        <f t="shared" si="0"/>
        <v>864.1975308641975</v>
      </c>
      <c r="F6" s="40">
        <f t="shared" si="1"/>
        <v>7</v>
      </c>
      <c r="G6" s="42">
        <v>92</v>
      </c>
      <c r="H6" s="43">
        <f t="shared" si="2"/>
        <v>920.2020202020202</v>
      </c>
      <c r="I6" s="40">
        <f t="shared" si="3"/>
        <v>8</v>
      </c>
      <c r="J6" s="43">
        <f t="shared" si="4"/>
        <v>1784.3995510662176</v>
      </c>
      <c r="K6" s="40">
        <f t="shared" si="5"/>
        <v>3</v>
      </c>
      <c r="L6" s="42">
        <v>25</v>
      </c>
      <c r="M6" s="43">
        <f t="shared" si="6"/>
        <v>972.2222222222223</v>
      </c>
      <c r="N6" s="40">
        <f t="shared" si="7"/>
        <v>13</v>
      </c>
      <c r="O6" s="43">
        <f t="shared" si="8"/>
        <v>2756.6217732884397</v>
      </c>
      <c r="P6" s="40">
        <f t="shared" si="9"/>
        <v>4</v>
      </c>
      <c r="Q6" s="44">
        <v>43</v>
      </c>
      <c r="R6" s="43">
        <f t="shared" si="10"/>
        <v>982.3045267489712</v>
      </c>
      <c r="S6" s="40">
        <f t="shared" si="11"/>
        <v>13</v>
      </c>
      <c r="T6" s="43">
        <f t="shared" si="12"/>
        <v>3738.926300037411</v>
      </c>
      <c r="U6" s="40">
        <f t="shared" si="13"/>
        <v>3</v>
      </c>
      <c r="V6" s="44">
        <v>116</v>
      </c>
      <c r="W6" s="49">
        <f t="shared" si="14"/>
        <v>861.9047619047619</v>
      </c>
      <c r="X6" s="48">
        <f t="shared" si="15"/>
        <v>7</v>
      </c>
      <c r="Y6" s="49">
        <f t="shared" si="16"/>
        <v>4600.831061942173</v>
      </c>
      <c r="Z6" s="48">
        <f t="shared" si="17"/>
        <v>4</v>
      </c>
    </row>
    <row r="7" spans="1:26" ht="15" customHeight="1">
      <c r="A7" s="40">
        <f t="shared" si="18"/>
        <v>5</v>
      </c>
      <c r="B7" s="41" t="s">
        <v>43</v>
      </c>
      <c r="C7" s="41" t="s">
        <v>31</v>
      </c>
      <c r="D7" s="42">
        <v>480</v>
      </c>
      <c r="E7" s="43">
        <f t="shared" si="0"/>
        <v>685.1851851851851</v>
      </c>
      <c r="F7" s="40">
        <f t="shared" si="1"/>
        <v>17</v>
      </c>
      <c r="G7" s="42">
        <v>13</v>
      </c>
      <c r="H7" s="43">
        <f t="shared" si="2"/>
        <v>1000.0000000000001</v>
      </c>
      <c r="I7" s="40">
        <f t="shared" si="3"/>
        <v>1</v>
      </c>
      <c r="J7" s="43">
        <f t="shared" si="4"/>
        <v>1685.1851851851852</v>
      </c>
      <c r="K7" s="40">
        <f t="shared" si="5"/>
        <v>7</v>
      </c>
      <c r="L7" s="42">
        <v>0</v>
      </c>
      <c r="M7" s="43">
        <f t="shared" si="6"/>
        <v>1000</v>
      </c>
      <c r="N7" s="40">
        <f t="shared" si="7"/>
        <v>1</v>
      </c>
      <c r="O7" s="43">
        <f t="shared" si="8"/>
        <v>2685.185185185185</v>
      </c>
      <c r="P7" s="40">
        <f t="shared" si="9"/>
        <v>6</v>
      </c>
      <c r="Q7" s="44">
        <v>0</v>
      </c>
      <c r="R7" s="43">
        <f t="shared" si="10"/>
        <v>1000</v>
      </c>
      <c r="S7" s="40">
        <f t="shared" si="11"/>
        <v>1</v>
      </c>
      <c r="T7" s="43">
        <f t="shared" si="12"/>
        <v>3685.185185185185</v>
      </c>
      <c r="U7" s="40">
        <f t="shared" si="13"/>
        <v>5</v>
      </c>
      <c r="V7" s="44">
        <v>75</v>
      </c>
      <c r="W7" s="49">
        <f t="shared" si="14"/>
        <v>910.7142857142857</v>
      </c>
      <c r="X7" s="48">
        <f t="shared" si="15"/>
        <v>5</v>
      </c>
      <c r="Y7" s="49">
        <f t="shared" si="16"/>
        <v>4595.8994708994705</v>
      </c>
      <c r="Z7" s="48">
        <f t="shared" si="17"/>
        <v>5</v>
      </c>
    </row>
    <row r="8" spans="1:26" ht="15" customHeight="1">
      <c r="A8" s="40">
        <f t="shared" si="18"/>
        <v>6</v>
      </c>
      <c r="B8" s="41" t="s">
        <v>42</v>
      </c>
      <c r="C8" s="41" t="s">
        <v>82</v>
      </c>
      <c r="D8" s="42">
        <v>414</v>
      </c>
      <c r="E8" s="43">
        <f t="shared" si="0"/>
        <v>766.6666666666666</v>
      </c>
      <c r="F8" s="40">
        <f t="shared" si="1"/>
        <v>11</v>
      </c>
      <c r="G8" s="42">
        <v>133</v>
      </c>
      <c r="H8" s="43">
        <f t="shared" si="2"/>
        <v>878.7878787878789</v>
      </c>
      <c r="I8" s="40">
        <f t="shared" si="3"/>
        <v>17</v>
      </c>
      <c r="J8" s="43">
        <f t="shared" si="4"/>
        <v>1645.4545454545455</v>
      </c>
      <c r="K8" s="40">
        <f t="shared" si="5"/>
        <v>10</v>
      </c>
      <c r="L8" s="42">
        <v>0</v>
      </c>
      <c r="M8" s="43">
        <f t="shared" si="6"/>
        <v>1000</v>
      </c>
      <c r="N8" s="40">
        <f t="shared" si="7"/>
        <v>1</v>
      </c>
      <c r="O8" s="43">
        <f t="shared" si="8"/>
        <v>2645.4545454545455</v>
      </c>
      <c r="P8" s="40">
        <f t="shared" si="9"/>
        <v>8</v>
      </c>
      <c r="Q8" s="44">
        <v>89</v>
      </c>
      <c r="R8" s="43">
        <f t="shared" si="10"/>
        <v>963.3744855967078</v>
      </c>
      <c r="S8" s="40">
        <f t="shared" si="11"/>
        <v>21</v>
      </c>
      <c r="T8" s="43">
        <f t="shared" si="12"/>
        <v>3608.8290310512534</v>
      </c>
      <c r="U8" s="40">
        <f t="shared" si="13"/>
        <v>9</v>
      </c>
      <c r="V8" s="44">
        <v>16</v>
      </c>
      <c r="W8" s="49">
        <f t="shared" si="14"/>
        <v>980.952380952381</v>
      </c>
      <c r="X8" s="48">
        <f t="shared" si="15"/>
        <v>1</v>
      </c>
      <c r="Y8" s="49">
        <f t="shared" si="16"/>
        <v>4589.781412003635</v>
      </c>
      <c r="Z8" s="48">
        <f t="shared" si="17"/>
        <v>6</v>
      </c>
    </row>
    <row r="9" spans="1:26" ht="15" customHeight="1">
      <c r="A9" s="40">
        <f t="shared" si="18"/>
        <v>7</v>
      </c>
      <c r="B9" s="47" t="s">
        <v>86</v>
      </c>
      <c r="C9" s="46" t="s">
        <v>78</v>
      </c>
      <c r="D9" s="42">
        <v>320</v>
      </c>
      <c r="E9" s="43">
        <f t="shared" si="0"/>
        <v>882.716049382716</v>
      </c>
      <c r="F9" s="40">
        <f t="shared" si="1"/>
        <v>5</v>
      </c>
      <c r="G9" s="42">
        <v>180</v>
      </c>
      <c r="H9" s="43">
        <f t="shared" si="2"/>
        <v>831.3131313131314</v>
      </c>
      <c r="I9" s="40">
        <f t="shared" si="3"/>
        <v>20</v>
      </c>
      <c r="J9" s="43">
        <f t="shared" si="4"/>
        <v>1714.0291806958476</v>
      </c>
      <c r="K9" s="40">
        <f t="shared" si="5"/>
        <v>6</v>
      </c>
      <c r="L9" s="42">
        <v>66</v>
      </c>
      <c r="M9" s="43">
        <f t="shared" si="6"/>
        <v>926.6666666666667</v>
      </c>
      <c r="N9" s="40">
        <f t="shared" si="7"/>
        <v>30</v>
      </c>
      <c r="O9" s="43">
        <f t="shared" si="8"/>
        <v>2640.6958473625145</v>
      </c>
      <c r="P9" s="40">
        <f t="shared" si="9"/>
        <v>9</v>
      </c>
      <c r="Q9" s="44">
        <v>76</v>
      </c>
      <c r="R9" s="43">
        <f t="shared" si="10"/>
        <v>968.724279835391</v>
      </c>
      <c r="S9" s="40">
        <f t="shared" si="11"/>
        <v>20</v>
      </c>
      <c r="T9" s="43">
        <f t="shared" si="12"/>
        <v>3609.4201271979055</v>
      </c>
      <c r="U9" s="40">
        <f t="shared" si="13"/>
        <v>8</v>
      </c>
      <c r="V9" s="44">
        <v>97</v>
      </c>
      <c r="W9" s="49">
        <f t="shared" si="14"/>
        <v>884.5238095238095</v>
      </c>
      <c r="X9" s="48">
        <f t="shared" si="15"/>
        <v>6</v>
      </c>
      <c r="Y9" s="49">
        <f t="shared" si="16"/>
        <v>4493.943936721715</v>
      </c>
      <c r="Z9" s="48">
        <f t="shared" si="17"/>
        <v>7</v>
      </c>
    </row>
    <row r="10" spans="1:26" ht="15" customHeight="1">
      <c r="A10" s="40">
        <f t="shared" si="18"/>
        <v>8</v>
      </c>
      <c r="B10" s="41" t="s">
        <v>34</v>
      </c>
      <c r="C10" s="41" t="s">
        <v>35</v>
      </c>
      <c r="D10" s="42">
        <v>306</v>
      </c>
      <c r="E10" s="43">
        <f t="shared" si="0"/>
        <v>900</v>
      </c>
      <c r="F10" s="40">
        <f t="shared" si="1"/>
        <v>4</v>
      </c>
      <c r="G10" s="42">
        <v>137</v>
      </c>
      <c r="H10" s="43">
        <f t="shared" si="2"/>
        <v>874.7474747474748</v>
      </c>
      <c r="I10" s="40">
        <f t="shared" si="3"/>
        <v>19</v>
      </c>
      <c r="J10" s="43">
        <f t="shared" si="4"/>
        <v>1774.7474747474748</v>
      </c>
      <c r="K10" s="40">
        <f t="shared" si="5"/>
        <v>4</v>
      </c>
      <c r="L10" s="42">
        <v>10</v>
      </c>
      <c r="M10" s="43">
        <f t="shared" si="6"/>
        <v>988.8888888888889</v>
      </c>
      <c r="N10" s="40">
        <f t="shared" si="7"/>
        <v>12</v>
      </c>
      <c r="O10" s="43">
        <f t="shared" si="8"/>
        <v>2763.636363636364</v>
      </c>
      <c r="P10" s="40">
        <f t="shared" si="9"/>
        <v>3</v>
      </c>
      <c r="Q10" s="44">
        <v>240</v>
      </c>
      <c r="R10" s="43">
        <f t="shared" si="10"/>
        <v>901.2345679012346</v>
      </c>
      <c r="S10" s="40">
        <f t="shared" si="11"/>
        <v>27</v>
      </c>
      <c r="T10" s="43">
        <f t="shared" si="12"/>
        <v>3664.8709315375986</v>
      </c>
      <c r="U10" s="40">
        <f t="shared" si="13"/>
        <v>6</v>
      </c>
      <c r="V10" s="44">
        <v>410</v>
      </c>
      <c r="W10" s="49">
        <f t="shared" si="14"/>
        <v>511.9047619047619</v>
      </c>
      <c r="X10" s="48">
        <f t="shared" si="15"/>
        <v>9</v>
      </c>
      <c r="Y10" s="49">
        <f t="shared" si="16"/>
        <v>4176.7756934423605</v>
      </c>
      <c r="Z10" s="48">
        <f t="shared" si="17"/>
        <v>8</v>
      </c>
    </row>
    <row r="11" spans="1:26" ht="15" customHeight="1">
      <c r="A11" s="40">
        <f t="shared" si="18"/>
        <v>9</v>
      </c>
      <c r="B11" s="41" t="s">
        <v>25</v>
      </c>
      <c r="C11" s="41" t="s">
        <v>24</v>
      </c>
      <c r="D11" s="42">
        <v>461</v>
      </c>
      <c r="E11" s="43">
        <f t="shared" si="0"/>
        <v>708.6419753086419</v>
      </c>
      <c r="F11" s="40">
        <f t="shared" si="1"/>
        <v>16</v>
      </c>
      <c r="G11" s="42">
        <v>117</v>
      </c>
      <c r="H11" s="43">
        <f t="shared" si="2"/>
        <v>894.949494949495</v>
      </c>
      <c r="I11" s="40">
        <f t="shared" si="3"/>
        <v>13</v>
      </c>
      <c r="J11" s="43">
        <f t="shared" si="4"/>
        <v>1603.591470258137</v>
      </c>
      <c r="K11" s="40">
        <f t="shared" si="5"/>
        <v>12</v>
      </c>
      <c r="L11" s="42">
        <v>0</v>
      </c>
      <c r="M11" s="43">
        <f t="shared" si="6"/>
        <v>1000</v>
      </c>
      <c r="N11" s="40">
        <f t="shared" si="7"/>
        <v>1</v>
      </c>
      <c r="O11" s="43">
        <f t="shared" si="8"/>
        <v>2603.5914702581367</v>
      </c>
      <c r="P11" s="40">
        <f t="shared" si="9"/>
        <v>11</v>
      </c>
      <c r="Q11" s="44">
        <v>27</v>
      </c>
      <c r="R11" s="43">
        <f t="shared" si="10"/>
        <v>988.8888888888889</v>
      </c>
      <c r="S11" s="40">
        <f t="shared" si="11"/>
        <v>5</v>
      </c>
      <c r="T11" s="43">
        <f t="shared" si="12"/>
        <v>3592.4803591470254</v>
      </c>
      <c r="U11" s="40">
        <f t="shared" si="13"/>
        <v>10</v>
      </c>
      <c r="V11" s="44">
        <v>404</v>
      </c>
      <c r="W11" s="49">
        <f t="shared" si="14"/>
        <v>519.047619047619</v>
      </c>
      <c r="X11" s="48">
        <f t="shared" si="15"/>
        <v>8</v>
      </c>
      <c r="Y11" s="49">
        <f t="shared" si="16"/>
        <v>4111.527978194645</v>
      </c>
      <c r="Z11" s="48">
        <f t="shared" si="17"/>
        <v>9</v>
      </c>
    </row>
    <row r="12" spans="1:26" ht="15" customHeight="1">
      <c r="A12" s="40">
        <f t="shared" si="18"/>
        <v>10</v>
      </c>
      <c r="B12" s="60" t="s">
        <v>28</v>
      </c>
      <c r="C12" s="60" t="s">
        <v>29</v>
      </c>
      <c r="D12" s="57">
        <v>330</v>
      </c>
      <c r="E12" s="58">
        <f t="shared" si="0"/>
        <v>870.3703703703703</v>
      </c>
      <c r="F12" s="56">
        <f t="shared" si="1"/>
        <v>6</v>
      </c>
      <c r="G12" s="57">
        <v>210</v>
      </c>
      <c r="H12" s="58">
        <f t="shared" si="2"/>
        <v>801.010101010101</v>
      </c>
      <c r="I12" s="56">
        <f t="shared" si="3"/>
        <v>21</v>
      </c>
      <c r="J12" s="58">
        <f t="shared" si="4"/>
        <v>1671.3804713804714</v>
      </c>
      <c r="K12" s="56">
        <f t="shared" si="5"/>
        <v>8</v>
      </c>
      <c r="L12" s="57">
        <v>35</v>
      </c>
      <c r="M12" s="58">
        <f t="shared" si="6"/>
        <v>961.1111111111112</v>
      </c>
      <c r="N12" s="56">
        <f t="shared" si="7"/>
        <v>20</v>
      </c>
      <c r="O12" s="58">
        <f t="shared" si="8"/>
        <v>2632.4915824915824</v>
      </c>
      <c r="P12" s="56">
        <f t="shared" si="9"/>
        <v>10</v>
      </c>
      <c r="Q12" s="59">
        <v>32</v>
      </c>
      <c r="R12" s="58">
        <f t="shared" si="10"/>
        <v>986.8312757201646</v>
      </c>
      <c r="S12" s="56">
        <f t="shared" si="11"/>
        <v>9</v>
      </c>
      <c r="T12" s="58">
        <f t="shared" si="12"/>
        <v>3619.322858211747</v>
      </c>
      <c r="U12" s="56">
        <f t="shared" si="13"/>
        <v>7</v>
      </c>
      <c r="V12" s="59">
        <v>690</v>
      </c>
      <c r="W12" s="49">
        <f t="shared" si="14"/>
        <v>178.57142857142858</v>
      </c>
      <c r="X12" s="48">
        <f t="shared" si="15"/>
        <v>10</v>
      </c>
      <c r="Y12" s="49">
        <f t="shared" si="16"/>
        <v>3797.8942867831756</v>
      </c>
      <c r="Z12" s="48">
        <f t="shared" si="17"/>
        <v>10</v>
      </c>
    </row>
    <row r="13" spans="1:26" ht="15" customHeight="1">
      <c r="A13" s="40">
        <f t="shared" si="18"/>
        <v>11</v>
      </c>
      <c r="B13" s="47" t="s">
        <v>52</v>
      </c>
      <c r="C13" s="47" t="s">
        <v>71</v>
      </c>
      <c r="D13" s="42">
        <v>420</v>
      </c>
      <c r="E13" s="43">
        <f aca="true" t="shared" si="19" ref="E13:E33">IF(D13&lt;&gt;"",IF(ISNUMBER(D13),MAX(1000/TSE1*(TSE1-D13+MIN(D$1:D$65536)),0),0),"")</f>
        <v>759.2592592592592</v>
      </c>
      <c r="F13" s="40">
        <f aca="true" t="shared" si="20" ref="F13:F33">IF(E13&lt;&gt;"",RANK(E13,E$1:E$65536),"")</f>
        <v>12</v>
      </c>
      <c r="G13" s="42">
        <v>134</v>
      </c>
      <c r="H13" s="43">
        <f aca="true" t="shared" si="21" ref="H13:H33">IF(G13&lt;&gt;"",IF(ISNUMBER(G13),MAX(1000/TSE2*(TSE2-G13+MIN(G$1:G$65536)),0),0),"")</f>
        <v>877.7777777777778</v>
      </c>
      <c r="I13" s="40">
        <f aca="true" t="shared" si="22" ref="I13:I33">IF(H13&lt;&gt;"",RANK(H13,H$1:H$65536),"")</f>
        <v>18</v>
      </c>
      <c r="J13" s="43">
        <f t="shared" si="4"/>
        <v>1637.037037037037</v>
      </c>
      <c r="K13" s="40">
        <f aca="true" t="shared" si="23" ref="K13:K33">IF(J13&lt;&gt;"",RANK(J13,J$1:J$65536),"")</f>
        <v>11</v>
      </c>
      <c r="L13" s="42">
        <v>35</v>
      </c>
      <c r="M13" s="43">
        <f aca="true" t="shared" si="24" ref="M13:M33">IF(L13&lt;&gt;"",IF(ISNUMBER(L13),MAX(1000/TSE3*(TSE3-L13+MIN(L$1:L$65536)),0),0),"")</f>
        <v>961.1111111111112</v>
      </c>
      <c r="N13" s="40">
        <f aca="true" t="shared" si="25" ref="N13:N33">IF(M13&lt;&gt;"",RANK(M13,M$1:M$65536),"")</f>
        <v>20</v>
      </c>
      <c r="O13" s="43">
        <f t="shared" si="8"/>
        <v>2598.1481481481483</v>
      </c>
      <c r="P13" s="40">
        <f aca="true" t="shared" si="26" ref="P13:P33">IF(O13&lt;&gt;"",RANK(O13,O$1:O$65536),"")</f>
        <v>12</v>
      </c>
      <c r="Q13" s="44">
        <v>35</v>
      </c>
      <c r="R13" s="43">
        <f aca="true" t="shared" si="27" ref="R13:R33">IF(Q13&lt;&gt;"",IF(ISNUMBER(Q13),MAX(1000/TSE4*(TSE4-Q13+MIN(Q$1:Q$65536)),0),0),"")</f>
        <v>985.5967078189301</v>
      </c>
      <c r="S13" s="40">
        <f aca="true" t="shared" si="28" ref="S13:S33">IF(R13&lt;&gt;"",RANK(R13,R$1:R$65536),"")</f>
        <v>11</v>
      </c>
      <c r="T13" s="43">
        <f t="shared" si="12"/>
        <v>3583.7448559670784</v>
      </c>
      <c r="U13" s="40">
        <f aca="true" t="shared" si="29" ref="U13:U33">IF(T13&lt;&gt;"",RANK(T13,T$1:T$65536),"")</f>
        <v>11</v>
      </c>
      <c r="V13" s="44">
        <v>52</v>
      </c>
      <c r="W13" s="49">
        <f aca="true" t="shared" si="30" ref="W13:W33">IF(V13&lt;&gt;"",IF(ISNUMBER(V13),MAX(1000/TSE5*(TSE5-V13+MIN(V$1:V$65536)),0),0),"")</f>
        <v>938.0952380952381</v>
      </c>
      <c r="X13" s="48">
        <f aca="true" t="shared" si="31" ref="X13:X33">IF(W13&lt;&gt;"",RANK(W13,W$13:W$33),"")</f>
        <v>18</v>
      </c>
      <c r="Y13" s="49">
        <f t="shared" si="16"/>
        <v>4521.840094062316</v>
      </c>
      <c r="Z13" s="48">
        <f aca="true" t="shared" si="32" ref="Z13:Z33">IF(Y13&lt;&gt;"",RANK(Y13,Y$13:Y$33)+10,"")</f>
        <v>11</v>
      </c>
    </row>
    <row r="14" spans="1:26" ht="15" customHeight="1">
      <c r="A14" s="40">
        <f t="shared" si="18"/>
        <v>12</v>
      </c>
      <c r="B14" s="46" t="s">
        <v>48</v>
      </c>
      <c r="C14" s="46" t="s">
        <v>80</v>
      </c>
      <c r="D14" s="42">
        <v>487</v>
      </c>
      <c r="E14" s="43">
        <f t="shared" si="19"/>
        <v>676.5432098765432</v>
      </c>
      <c r="F14" s="40">
        <f t="shared" si="20"/>
        <v>19</v>
      </c>
      <c r="G14" s="42">
        <v>117</v>
      </c>
      <c r="H14" s="43">
        <f t="shared" si="21"/>
        <v>894.949494949495</v>
      </c>
      <c r="I14" s="40">
        <f t="shared" si="22"/>
        <v>13</v>
      </c>
      <c r="J14" s="43">
        <f t="shared" si="4"/>
        <v>1571.4927048260383</v>
      </c>
      <c r="K14" s="40">
        <f t="shared" si="23"/>
        <v>14</v>
      </c>
      <c r="L14" s="42">
        <v>0</v>
      </c>
      <c r="M14" s="43">
        <f t="shared" si="24"/>
        <v>1000</v>
      </c>
      <c r="N14" s="40">
        <f t="shared" si="25"/>
        <v>1</v>
      </c>
      <c r="O14" s="43">
        <f t="shared" si="8"/>
        <v>2571.4927048260383</v>
      </c>
      <c r="P14" s="40">
        <f t="shared" si="26"/>
        <v>13</v>
      </c>
      <c r="Q14" s="44">
        <v>30</v>
      </c>
      <c r="R14" s="43">
        <f t="shared" si="27"/>
        <v>987.6543209876544</v>
      </c>
      <c r="S14" s="40">
        <f t="shared" si="28"/>
        <v>7</v>
      </c>
      <c r="T14" s="43">
        <f t="shared" si="12"/>
        <v>3559.147025813693</v>
      </c>
      <c r="U14" s="40">
        <f t="shared" si="29"/>
        <v>12</v>
      </c>
      <c r="V14" s="44">
        <v>36</v>
      </c>
      <c r="W14" s="43">
        <f t="shared" si="30"/>
        <v>957.1428571428571</v>
      </c>
      <c r="X14" s="48">
        <f t="shared" si="31"/>
        <v>15</v>
      </c>
      <c r="Y14" s="43">
        <f t="shared" si="16"/>
        <v>4516.28988295655</v>
      </c>
      <c r="Z14" s="48">
        <f t="shared" si="32"/>
        <v>12</v>
      </c>
    </row>
    <row r="15" spans="1:26" ht="15" customHeight="1">
      <c r="A15" s="40">
        <f t="shared" si="18"/>
        <v>13</v>
      </c>
      <c r="B15" s="41" t="s">
        <v>46</v>
      </c>
      <c r="C15" s="41" t="s">
        <v>27</v>
      </c>
      <c r="D15" s="42">
        <v>540</v>
      </c>
      <c r="E15" s="43">
        <f t="shared" si="19"/>
        <v>611.1111111111111</v>
      </c>
      <c r="F15" s="40">
        <f t="shared" si="20"/>
        <v>26</v>
      </c>
      <c r="G15" s="42">
        <v>56</v>
      </c>
      <c r="H15" s="43">
        <f t="shared" si="21"/>
        <v>956.5656565656566</v>
      </c>
      <c r="I15" s="40">
        <f t="shared" si="22"/>
        <v>4</v>
      </c>
      <c r="J15" s="43">
        <f t="shared" si="4"/>
        <v>1567.6767676767677</v>
      </c>
      <c r="K15" s="40">
        <f t="shared" si="23"/>
        <v>15</v>
      </c>
      <c r="L15" s="42">
        <v>0</v>
      </c>
      <c r="M15" s="43">
        <f t="shared" si="24"/>
        <v>1000</v>
      </c>
      <c r="N15" s="40">
        <f t="shared" si="25"/>
        <v>1</v>
      </c>
      <c r="O15" s="43">
        <f t="shared" si="8"/>
        <v>2567.6767676767677</v>
      </c>
      <c r="P15" s="40">
        <f t="shared" si="26"/>
        <v>14</v>
      </c>
      <c r="Q15" s="44">
        <v>64</v>
      </c>
      <c r="R15" s="43">
        <f t="shared" si="27"/>
        <v>973.6625514403293</v>
      </c>
      <c r="S15" s="40">
        <f t="shared" si="28"/>
        <v>17</v>
      </c>
      <c r="T15" s="43">
        <f t="shared" si="12"/>
        <v>3541.339319117097</v>
      </c>
      <c r="U15" s="40">
        <f t="shared" si="29"/>
        <v>13</v>
      </c>
      <c r="V15" s="44">
        <v>25</v>
      </c>
      <c r="W15" s="43">
        <f t="shared" si="30"/>
        <v>970.2380952380952</v>
      </c>
      <c r="X15" s="48">
        <f t="shared" si="31"/>
        <v>5</v>
      </c>
      <c r="Y15" s="43">
        <f t="shared" si="16"/>
        <v>4511.577414355193</v>
      </c>
      <c r="Z15" s="48">
        <f t="shared" si="32"/>
        <v>13</v>
      </c>
    </row>
    <row r="16" spans="1:26" ht="15" customHeight="1">
      <c r="A16" s="40">
        <f t="shared" si="18"/>
        <v>14</v>
      </c>
      <c r="B16" s="41" t="s">
        <v>62</v>
      </c>
      <c r="C16" s="41" t="s">
        <v>84</v>
      </c>
      <c r="D16" s="42">
        <v>515</v>
      </c>
      <c r="E16" s="43">
        <f t="shared" si="19"/>
        <v>641.9753086419753</v>
      </c>
      <c r="F16" s="40">
        <f t="shared" si="20"/>
        <v>23</v>
      </c>
      <c r="G16" s="42">
        <v>104</v>
      </c>
      <c r="H16" s="43">
        <f t="shared" si="21"/>
        <v>908.0808080808081</v>
      </c>
      <c r="I16" s="40">
        <f t="shared" si="22"/>
        <v>11</v>
      </c>
      <c r="J16" s="43">
        <f t="shared" si="4"/>
        <v>1550.0561167227834</v>
      </c>
      <c r="K16" s="40">
        <f t="shared" si="23"/>
        <v>17</v>
      </c>
      <c r="L16" s="42">
        <v>0</v>
      </c>
      <c r="M16" s="43">
        <f t="shared" si="24"/>
        <v>1000</v>
      </c>
      <c r="N16" s="40">
        <f t="shared" si="25"/>
        <v>1</v>
      </c>
      <c r="O16" s="43">
        <f t="shared" si="8"/>
        <v>2550.0561167227834</v>
      </c>
      <c r="P16" s="40">
        <f t="shared" si="26"/>
        <v>16</v>
      </c>
      <c r="Q16" s="44">
        <v>39</v>
      </c>
      <c r="R16" s="43">
        <f t="shared" si="27"/>
        <v>983.9506172839507</v>
      </c>
      <c r="S16" s="40">
        <f t="shared" si="28"/>
        <v>12</v>
      </c>
      <c r="T16" s="43">
        <f t="shared" si="12"/>
        <v>3534.006734006734</v>
      </c>
      <c r="U16" s="40">
        <f t="shared" si="29"/>
        <v>14</v>
      </c>
      <c r="V16" s="44">
        <v>25</v>
      </c>
      <c r="W16" s="43">
        <f t="shared" si="30"/>
        <v>970.2380952380952</v>
      </c>
      <c r="X16" s="48">
        <f t="shared" si="31"/>
        <v>5</v>
      </c>
      <c r="Y16" s="43">
        <f t="shared" si="16"/>
        <v>4504.244829244829</v>
      </c>
      <c r="Z16" s="48">
        <f t="shared" si="32"/>
        <v>14</v>
      </c>
    </row>
    <row r="17" spans="1:26" ht="15" customHeight="1">
      <c r="A17" s="40">
        <f t="shared" si="18"/>
        <v>15</v>
      </c>
      <c r="B17" s="41" t="s">
        <v>64</v>
      </c>
      <c r="C17" s="41" t="s">
        <v>78</v>
      </c>
      <c r="D17" s="42">
        <v>560</v>
      </c>
      <c r="E17" s="43">
        <f t="shared" si="19"/>
        <v>586.4197530864197</v>
      </c>
      <c r="F17" s="40">
        <f t="shared" si="20"/>
        <v>28</v>
      </c>
      <c r="G17" s="42">
        <v>45</v>
      </c>
      <c r="H17" s="43">
        <f t="shared" si="21"/>
        <v>967.6767676767678</v>
      </c>
      <c r="I17" s="40">
        <f t="shared" si="22"/>
        <v>3</v>
      </c>
      <c r="J17" s="43">
        <f t="shared" si="4"/>
        <v>1554.0965207631875</v>
      </c>
      <c r="K17" s="40">
        <f t="shared" si="23"/>
        <v>16</v>
      </c>
      <c r="L17" s="42">
        <v>0</v>
      </c>
      <c r="M17" s="43">
        <f t="shared" si="24"/>
        <v>1000</v>
      </c>
      <c r="N17" s="40">
        <f t="shared" si="25"/>
        <v>1</v>
      </c>
      <c r="O17" s="43">
        <f t="shared" si="8"/>
        <v>2554.0965207631875</v>
      </c>
      <c r="P17" s="40">
        <f t="shared" si="26"/>
        <v>15</v>
      </c>
      <c r="Q17" s="44">
        <v>100</v>
      </c>
      <c r="R17" s="43">
        <f t="shared" si="27"/>
        <v>958.8477366255145</v>
      </c>
      <c r="S17" s="40">
        <f t="shared" si="28"/>
        <v>22</v>
      </c>
      <c r="T17" s="43">
        <f t="shared" si="12"/>
        <v>3512.9442573887018</v>
      </c>
      <c r="U17" s="40">
        <f t="shared" si="29"/>
        <v>15</v>
      </c>
      <c r="V17" s="44">
        <v>25</v>
      </c>
      <c r="W17" s="43">
        <f t="shared" si="30"/>
        <v>970.2380952380952</v>
      </c>
      <c r="X17" s="48">
        <f t="shared" si="31"/>
        <v>5</v>
      </c>
      <c r="Y17" s="43">
        <f t="shared" si="16"/>
        <v>4483.182352626797</v>
      </c>
      <c r="Z17" s="48">
        <f t="shared" si="32"/>
        <v>15</v>
      </c>
    </row>
    <row r="18" spans="1:26" ht="15" customHeight="1">
      <c r="A18" s="40">
        <f t="shared" si="18"/>
        <v>16</v>
      </c>
      <c r="B18" s="41" t="s">
        <v>65</v>
      </c>
      <c r="C18" s="41" t="s">
        <v>69</v>
      </c>
      <c r="D18" s="42">
        <v>530</v>
      </c>
      <c r="E18" s="43">
        <f t="shared" si="19"/>
        <v>623.4567901234567</v>
      </c>
      <c r="F18" s="40">
        <f t="shared" si="20"/>
        <v>25</v>
      </c>
      <c r="G18" s="42">
        <v>93</v>
      </c>
      <c r="H18" s="43">
        <f t="shared" si="21"/>
        <v>919.1919191919193</v>
      </c>
      <c r="I18" s="40">
        <f t="shared" si="22"/>
        <v>9</v>
      </c>
      <c r="J18" s="43">
        <f t="shared" si="4"/>
        <v>1542.648709315376</v>
      </c>
      <c r="K18" s="40">
        <f t="shared" si="23"/>
        <v>18</v>
      </c>
      <c r="L18" s="42">
        <v>39</v>
      </c>
      <c r="M18" s="43">
        <f t="shared" si="24"/>
        <v>956.6666666666667</v>
      </c>
      <c r="N18" s="40">
        <f t="shared" si="25"/>
        <v>24</v>
      </c>
      <c r="O18" s="43">
        <f t="shared" si="8"/>
        <v>2499.3153759820425</v>
      </c>
      <c r="P18" s="40">
        <f t="shared" si="26"/>
        <v>18</v>
      </c>
      <c r="Q18" s="44">
        <v>62</v>
      </c>
      <c r="R18" s="43">
        <f t="shared" si="27"/>
        <v>974.485596707819</v>
      </c>
      <c r="S18" s="40">
        <f t="shared" si="28"/>
        <v>15</v>
      </c>
      <c r="T18" s="43">
        <f aca="true" t="shared" si="33" ref="T18:T26">IF(R18&lt;&gt;"",O18+R18,"")</f>
        <v>3473.8009726898617</v>
      </c>
      <c r="U18" s="40">
        <f t="shared" si="29"/>
        <v>16</v>
      </c>
      <c r="V18" s="44">
        <v>0</v>
      </c>
      <c r="W18" s="43">
        <f t="shared" si="30"/>
        <v>1000</v>
      </c>
      <c r="X18" s="48">
        <f t="shared" si="31"/>
        <v>1</v>
      </c>
      <c r="Y18" s="43">
        <f aca="true" t="shared" si="34" ref="Y18:Y26">IF(W18&lt;&gt;"",T18+W18,"")</f>
        <v>4473.800972689862</v>
      </c>
      <c r="Z18" s="48">
        <f t="shared" si="32"/>
        <v>16</v>
      </c>
    </row>
    <row r="19" spans="1:26" ht="15" customHeight="1">
      <c r="A19" s="40">
        <f t="shared" si="18"/>
        <v>17</v>
      </c>
      <c r="B19" s="41" t="s">
        <v>26</v>
      </c>
      <c r="C19" s="41" t="s">
        <v>85</v>
      </c>
      <c r="D19" s="42">
        <v>435</v>
      </c>
      <c r="E19" s="43">
        <f t="shared" si="19"/>
        <v>740.7407407407406</v>
      </c>
      <c r="F19" s="40">
        <f t="shared" si="20"/>
        <v>15</v>
      </c>
      <c r="G19" s="42">
        <v>225</v>
      </c>
      <c r="H19" s="43">
        <f t="shared" si="21"/>
        <v>785.8585858585859</v>
      </c>
      <c r="I19" s="40">
        <f t="shared" si="22"/>
        <v>22</v>
      </c>
      <c r="J19" s="43">
        <f t="shared" si="4"/>
        <v>1526.5993265993266</v>
      </c>
      <c r="K19" s="40">
        <f t="shared" si="23"/>
        <v>19</v>
      </c>
      <c r="L19" s="42">
        <v>30</v>
      </c>
      <c r="M19" s="43">
        <f t="shared" si="24"/>
        <v>966.6666666666667</v>
      </c>
      <c r="N19" s="40">
        <f t="shared" si="25"/>
        <v>18</v>
      </c>
      <c r="O19" s="43">
        <f t="shared" si="8"/>
        <v>2493.2659932659935</v>
      </c>
      <c r="P19" s="40">
        <f t="shared" si="26"/>
        <v>19</v>
      </c>
      <c r="Q19" s="44">
        <v>62</v>
      </c>
      <c r="R19" s="43">
        <f t="shared" si="27"/>
        <v>974.485596707819</v>
      </c>
      <c r="S19" s="40">
        <f t="shared" si="28"/>
        <v>15</v>
      </c>
      <c r="T19" s="43">
        <f t="shared" si="33"/>
        <v>3467.7515899738128</v>
      </c>
      <c r="U19" s="40">
        <f t="shared" si="29"/>
        <v>17</v>
      </c>
      <c r="V19" s="44">
        <v>32</v>
      </c>
      <c r="W19" s="43">
        <f t="shared" si="30"/>
        <v>961.9047619047619</v>
      </c>
      <c r="X19" s="48">
        <f t="shared" si="31"/>
        <v>14</v>
      </c>
      <c r="Y19" s="43">
        <f t="shared" si="34"/>
        <v>4429.656351878575</v>
      </c>
      <c r="Z19" s="48">
        <f t="shared" si="32"/>
        <v>18</v>
      </c>
    </row>
    <row r="20" spans="1:26" ht="15" customHeight="1">
      <c r="A20" s="40">
        <f t="shared" si="18"/>
        <v>18</v>
      </c>
      <c r="B20" s="41" t="s">
        <v>63</v>
      </c>
      <c r="C20" s="41" t="s">
        <v>68</v>
      </c>
      <c r="D20" s="42">
        <v>580</v>
      </c>
      <c r="E20" s="43">
        <f t="shared" si="19"/>
        <v>561.7283950617284</v>
      </c>
      <c r="F20" s="40">
        <f t="shared" si="20"/>
        <v>29</v>
      </c>
      <c r="G20" s="42">
        <v>75</v>
      </c>
      <c r="H20" s="43">
        <f t="shared" si="21"/>
        <v>937.3737373737374</v>
      </c>
      <c r="I20" s="40">
        <f t="shared" si="22"/>
        <v>5</v>
      </c>
      <c r="J20" s="43">
        <f t="shared" si="4"/>
        <v>1499.1021324354658</v>
      </c>
      <c r="K20" s="40">
        <f t="shared" si="23"/>
        <v>22</v>
      </c>
      <c r="L20" s="42">
        <v>30</v>
      </c>
      <c r="M20" s="43">
        <f t="shared" si="24"/>
        <v>966.6666666666667</v>
      </c>
      <c r="N20" s="40">
        <f t="shared" si="25"/>
        <v>18</v>
      </c>
      <c r="O20" s="43">
        <f t="shared" si="8"/>
        <v>2465.7687991021326</v>
      </c>
      <c r="P20" s="40">
        <f t="shared" si="26"/>
        <v>22</v>
      </c>
      <c r="Q20" s="44">
        <v>15</v>
      </c>
      <c r="R20" s="43">
        <f t="shared" si="27"/>
        <v>993.8271604938273</v>
      </c>
      <c r="S20" s="40">
        <f t="shared" si="28"/>
        <v>3</v>
      </c>
      <c r="T20" s="43">
        <f t="shared" si="33"/>
        <v>3459.59595959596</v>
      </c>
      <c r="U20" s="40">
        <f t="shared" si="29"/>
        <v>18</v>
      </c>
      <c r="V20" s="44">
        <v>0</v>
      </c>
      <c r="W20" s="43">
        <f t="shared" si="30"/>
        <v>1000</v>
      </c>
      <c r="X20" s="48">
        <f t="shared" si="31"/>
        <v>1</v>
      </c>
      <c r="Y20" s="43">
        <f t="shared" si="34"/>
        <v>4459.595959595959</v>
      </c>
      <c r="Z20" s="48">
        <f t="shared" si="32"/>
        <v>17</v>
      </c>
    </row>
    <row r="21" spans="1:26" ht="15" customHeight="1">
      <c r="A21" s="40">
        <f t="shared" si="18"/>
        <v>19</v>
      </c>
      <c r="B21" s="41" t="s">
        <v>61</v>
      </c>
      <c r="C21" s="41" t="s">
        <v>78</v>
      </c>
      <c r="D21" s="42">
        <v>425</v>
      </c>
      <c r="E21" s="43">
        <f t="shared" si="19"/>
        <v>753.0864197530864</v>
      </c>
      <c r="F21" s="40">
        <f t="shared" si="20"/>
        <v>13</v>
      </c>
      <c r="G21" s="42">
        <v>250</v>
      </c>
      <c r="H21" s="43">
        <f t="shared" si="21"/>
        <v>760.6060606060606</v>
      </c>
      <c r="I21" s="40">
        <f t="shared" si="22"/>
        <v>24</v>
      </c>
      <c r="J21" s="43">
        <f t="shared" si="4"/>
        <v>1513.6924803591469</v>
      </c>
      <c r="K21" s="40">
        <f t="shared" si="23"/>
        <v>20</v>
      </c>
      <c r="L21" s="42">
        <v>25</v>
      </c>
      <c r="M21" s="43">
        <f t="shared" si="24"/>
        <v>972.2222222222223</v>
      </c>
      <c r="N21" s="40">
        <f t="shared" si="25"/>
        <v>13</v>
      </c>
      <c r="O21" s="43">
        <f t="shared" si="8"/>
        <v>2485.914702581369</v>
      </c>
      <c r="P21" s="40">
        <f t="shared" si="26"/>
        <v>20</v>
      </c>
      <c r="Q21" s="44">
        <v>65</v>
      </c>
      <c r="R21" s="43">
        <f t="shared" si="27"/>
        <v>973.2510288065844</v>
      </c>
      <c r="S21" s="40">
        <f t="shared" si="28"/>
        <v>18</v>
      </c>
      <c r="T21" s="43">
        <f t="shared" si="33"/>
        <v>3459.165731387953</v>
      </c>
      <c r="U21" s="40">
        <f t="shared" si="29"/>
        <v>19</v>
      </c>
      <c r="V21" s="44">
        <v>25</v>
      </c>
      <c r="W21" s="43">
        <f t="shared" si="30"/>
        <v>970.2380952380952</v>
      </c>
      <c r="X21" s="48">
        <f t="shared" si="31"/>
        <v>5</v>
      </c>
      <c r="Y21" s="43">
        <f t="shared" si="34"/>
        <v>4429.403826626049</v>
      </c>
      <c r="Z21" s="48">
        <f t="shared" si="32"/>
        <v>19</v>
      </c>
    </row>
    <row r="22" spans="1:26" ht="15" customHeight="1">
      <c r="A22" s="40">
        <f t="shared" si="18"/>
        <v>20</v>
      </c>
      <c r="B22" s="50" t="s">
        <v>55</v>
      </c>
      <c r="C22" s="50" t="s">
        <v>69</v>
      </c>
      <c r="D22" s="42">
        <v>495</v>
      </c>
      <c r="E22" s="43">
        <f t="shared" si="19"/>
        <v>666.6666666666666</v>
      </c>
      <c r="F22" s="40">
        <f t="shared" si="20"/>
        <v>22</v>
      </c>
      <c r="G22" s="42">
        <v>25</v>
      </c>
      <c r="H22" s="43">
        <f t="shared" si="21"/>
        <v>987.878787878788</v>
      </c>
      <c r="I22" s="40">
        <f t="shared" si="22"/>
        <v>2</v>
      </c>
      <c r="J22" s="43">
        <f t="shared" si="4"/>
        <v>1654.5454545454545</v>
      </c>
      <c r="K22" s="40">
        <f t="shared" si="23"/>
        <v>9</v>
      </c>
      <c r="L22" s="42">
        <v>0</v>
      </c>
      <c r="M22" s="43">
        <f t="shared" si="24"/>
        <v>1000</v>
      </c>
      <c r="N22" s="40">
        <f t="shared" si="25"/>
        <v>1</v>
      </c>
      <c r="O22" s="43">
        <f t="shared" si="8"/>
        <v>2654.5454545454545</v>
      </c>
      <c r="P22" s="40">
        <f t="shared" si="26"/>
        <v>7</v>
      </c>
      <c r="Q22" s="44">
        <v>480</v>
      </c>
      <c r="R22" s="43">
        <f t="shared" si="27"/>
        <v>802.4691358024692</v>
      </c>
      <c r="S22" s="40">
        <f t="shared" si="28"/>
        <v>30</v>
      </c>
      <c r="T22" s="43">
        <f t="shared" si="33"/>
        <v>3457.014590347924</v>
      </c>
      <c r="U22" s="40">
        <f t="shared" si="29"/>
        <v>20</v>
      </c>
      <c r="V22" s="44">
        <v>50</v>
      </c>
      <c r="W22" s="43">
        <f t="shared" si="30"/>
        <v>940.4761904761905</v>
      </c>
      <c r="X22" s="48">
        <f t="shared" si="31"/>
        <v>17</v>
      </c>
      <c r="Y22" s="43">
        <f t="shared" si="34"/>
        <v>4397.490780824114</v>
      </c>
      <c r="Z22" s="48">
        <f t="shared" si="32"/>
        <v>21</v>
      </c>
    </row>
    <row r="23" spans="1:26" ht="15" customHeight="1">
      <c r="A23" s="40">
        <f t="shared" si="18"/>
        <v>21</v>
      </c>
      <c r="B23" s="47" t="s">
        <v>53</v>
      </c>
      <c r="C23" s="47" t="s">
        <v>70</v>
      </c>
      <c r="D23" s="42">
        <v>490</v>
      </c>
      <c r="E23" s="43">
        <f t="shared" si="19"/>
        <v>672.8395061728395</v>
      </c>
      <c r="F23" s="40">
        <f t="shared" si="20"/>
        <v>20</v>
      </c>
      <c r="G23" s="42">
        <v>100</v>
      </c>
      <c r="H23" s="43">
        <f t="shared" si="21"/>
        <v>912.1212121212121</v>
      </c>
      <c r="I23" s="40">
        <f t="shared" si="22"/>
        <v>10</v>
      </c>
      <c r="J23" s="43">
        <f t="shared" si="4"/>
        <v>1584.9607182940517</v>
      </c>
      <c r="K23" s="40">
        <f t="shared" si="23"/>
        <v>13</v>
      </c>
      <c r="L23" s="42">
        <v>49</v>
      </c>
      <c r="M23" s="43">
        <f t="shared" si="24"/>
        <v>945.5555555555555</v>
      </c>
      <c r="N23" s="40">
        <f t="shared" si="25"/>
        <v>28</v>
      </c>
      <c r="O23" s="43">
        <f t="shared" si="8"/>
        <v>2530.5162738496074</v>
      </c>
      <c r="P23" s="40">
        <f t="shared" si="26"/>
        <v>17</v>
      </c>
      <c r="Q23" s="44">
        <v>225</v>
      </c>
      <c r="R23" s="43">
        <f t="shared" si="27"/>
        <v>907.4074074074074</v>
      </c>
      <c r="S23" s="40">
        <f t="shared" si="28"/>
        <v>26</v>
      </c>
      <c r="T23" s="43">
        <f t="shared" si="33"/>
        <v>3437.923681257015</v>
      </c>
      <c r="U23" s="40">
        <f t="shared" si="29"/>
        <v>21</v>
      </c>
      <c r="V23" s="44">
        <v>25</v>
      </c>
      <c r="W23" s="43">
        <f t="shared" si="30"/>
        <v>970.2380952380952</v>
      </c>
      <c r="X23" s="48">
        <f t="shared" si="31"/>
        <v>5</v>
      </c>
      <c r="Y23" s="43">
        <f t="shared" si="34"/>
        <v>4408.16177649511</v>
      </c>
      <c r="Z23" s="48">
        <f t="shared" si="32"/>
        <v>20</v>
      </c>
    </row>
    <row r="24" spans="1:26" ht="15" customHeight="1">
      <c r="A24" s="40">
        <f t="shared" si="18"/>
        <v>22</v>
      </c>
      <c r="B24" s="41" t="s">
        <v>21</v>
      </c>
      <c r="C24" s="41" t="s">
        <v>73</v>
      </c>
      <c r="D24" s="42">
        <v>276</v>
      </c>
      <c r="E24" s="43">
        <f t="shared" si="19"/>
        <v>937.037037037037</v>
      </c>
      <c r="F24" s="40">
        <f t="shared" si="20"/>
        <v>3</v>
      </c>
      <c r="G24" s="42">
        <v>485</v>
      </c>
      <c r="H24" s="43">
        <f t="shared" si="21"/>
        <v>523.2323232323232</v>
      </c>
      <c r="I24" s="40">
        <f t="shared" si="22"/>
        <v>27</v>
      </c>
      <c r="J24" s="43">
        <f t="shared" si="4"/>
        <v>1460.2693602693603</v>
      </c>
      <c r="K24" s="40">
        <f t="shared" si="23"/>
        <v>23</v>
      </c>
      <c r="L24" s="42">
        <v>45</v>
      </c>
      <c r="M24" s="43">
        <f t="shared" si="24"/>
        <v>950</v>
      </c>
      <c r="N24" s="40">
        <f t="shared" si="25"/>
        <v>25</v>
      </c>
      <c r="O24" s="43">
        <f t="shared" si="8"/>
        <v>2410.2693602693603</v>
      </c>
      <c r="P24" s="40">
        <f t="shared" si="26"/>
        <v>23</v>
      </c>
      <c r="Q24" s="44">
        <v>15</v>
      </c>
      <c r="R24" s="43">
        <f t="shared" si="27"/>
        <v>993.8271604938273</v>
      </c>
      <c r="S24" s="40">
        <f t="shared" si="28"/>
        <v>3</v>
      </c>
      <c r="T24" s="43">
        <f t="shared" si="33"/>
        <v>3404.0965207631875</v>
      </c>
      <c r="U24" s="40">
        <f t="shared" si="29"/>
        <v>22</v>
      </c>
      <c r="V24" s="44">
        <v>25</v>
      </c>
      <c r="W24" s="43">
        <f t="shared" si="30"/>
        <v>970.2380952380952</v>
      </c>
      <c r="X24" s="48">
        <f t="shared" si="31"/>
        <v>5</v>
      </c>
      <c r="Y24" s="43">
        <f t="shared" si="34"/>
        <v>4374.3346160012825</v>
      </c>
      <c r="Z24" s="48">
        <f t="shared" si="32"/>
        <v>23</v>
      </c>
    </row>
    <row r="25" spans="1:26" ht="15" customHeight="1">
      <c r="A25" s="40">
        <f t="shared" si="18"/>
        <v>23</v>
      </c>
      <c r="B25" s="41" t="s">
        <v>79</v>
      </c>
      <c r="C25" s="41" t="s">
        <v>80</v>
      </c>
      <c r="D25" s="42">
        <v>550</v>
      </c>
      <c r="E25" s="43">
        <f t="shared" si="19"/>
        <v>598.7654320987654</v>
      </c>
      <c r="F25" s="40">
        <f t="shared" si="20"/>
        <v>27</v>
      </c>
      <c r="G25" s="42">
        <v>105</v>
      </c>
      <c r="H25" s="43">
        <f t="shared" si="21"/>
        <v>907.0707070707072</v>
      </c>
      <c r="I25" s="40">
        <f t="shared" si="22"/>
        <v>12</v>
      </c>
      <c r="J25" s="43">
        <f t="shared" si="4"/>
        <v>1505.8361391694725</v>
      </c>
      <c r="K25" s="40">
        <f t="shared" si="23"/>
        <v>21</v>
      </c>
      <c r="L25" s="42">
        <v>28</v>
      </c>
      <c r="M25" s="43">
        <f t="shared" si="24"/>
        <v>968.8888888888889</v>
      </c>
      <c r="N25" s="40">
        <f t="shared" si="25"/>
        <v>17</v>
      </c>
      <c r="O25" s="43">
        <f t="shared" si="8"/>
        <v>2474.725028058361</v>
      </c>
      <c r="P25" s="40">
        <f t="shared" si="26"/>
        <v>21</v>
      </c>
      <c r="Q25" s="44">
        <v>195</v>
      </c>
      <c r="R25" s="43">
        <f t="shared" si="27"/>
        <v>919.7530864197531</v>
      </c>
      <c r="S25" s="40">
        <f t="shared" si="28"/>
        <v>25</v>
      </c>
      <c r="T25" s="43">
        <f t="shared" si="33"/>
        <v>3394.4781144781145</v>
      </c>
      <c r="U25" s="40">
        <f t="shared" si="29"/>
        <v>23</v>
      </c>
      <c r="V25" s="44">
        <v>11</v>
      </c>
      <c r="W25" s="43">
        <f t="shared" si="30"/>
        <v>986.9047619047619</v>
      </c>
      <c r="X25" s="48">
        <f t="shared" si="31"/>
        <v>4</v>
      </c>
      <c r="Y25" s="43">
        <f t="shared" si="34"/>
        <v>4381.382876382877</v>
      </c>
      <c r="Z25" s="48">
        <f t="shared" si="32"/>
        <v>22</v>
      </c>
    </row>
    <row r="26" spans="1:26" ht="15" customHeight="1">
      <c r="A26" s="40">
        <f t="shared" si="18"/>
        <v>24</v>
      </c>
      <c r="B26" s="41" t="s">
        <v>20</v>
      </c>
      <c r="C26" s="41" t="s">
        <v>73</v>
      </c>
      <c r="D26" s="42">
        <v>390</v>
      </c>
      <c r="E26" s="43">
        <f t="shared" si="19"/>
        <v>796.2962962962963</v>
      </c>
      <c r="F26" s="40">
        <f t="shared" si="20"/>
        <v>10</v>
      </c>
      <c r="G26" s="42">
        <v>500</v>
      </c>
      <c r="H26" s="43">
        <f t="shared" si="21"/>
        <v>508.08080808080814</v>
      </c>
      <c r="I26" s="40">
        <f t="shared" si="22"/>
        <v>28</v>
      </c>
      <c r="J26" s="43">
        <f t="shared" si="4"/>
        <v>1304.3771043771044</v>
      </c>
      <c r="K26" s="40">
        <f t="shared" si="23"/>
        <v>26</v>
      </c>
      <c r="L26" s="42">
        <v>1</v>
      </c>
      <c r="M26" s="43">
        <f t="shared" si="24"/>
        <v>998.8888888888889</v>
      </c>
      <c r="N26" s="40">
        <f t="shared" si="25"/>
        <v>10</v>
      </c>
      <c r="O26" s="43">
        <f t="shared" si="8"/>
        <v>2303.2659932659935</v>
      </c>
      <c r="P26" s="40">
        <f t="shared" si="26"/>
        <v>25</v>
      </c>
      <c r="Q26" s="44">
        <v>31</v>
      </c>
      <c r="R26" s="43">
        <f t="shared" si="27"/>
        <v>987.2427983539095</v>
      </c>
      <c r="S26" s="40">
        <f t="shared" si="28"/>
        <v>8</v>
      </c>
      <c r="T26" s="43">
        <f t="shared" si="33"/>
        <v>3290.508791619903</v>
      </c>
      <c r="U26" s="40">
        <f t="shared" si="29"/>
        <v>24</v>
      </c>
      <c r="V26" s="44">
        <v>25</v>
      </c>
      <c r="W26" s="43">
        <f t="shared" si="30"/>
        <v>970.2380952380952</v>
      </c>
      <c r="X26" s="48">
        <f t="shared" si="31"/>
        <v>5</v>
      </c>
      <c r="Y26" s="43">
        <f t="shared" si="34"/>
        <v>4260.746886857998</v>
      </c>
      <c r="Z26" s="48">
        <f t="shared" si="32"/>
        <v>24</v>
      </c>
    </row>
    <row r="27" spans="1:26" ht="15" customHeight="1">
      <c r="A27" s="40">
        <f t="shared" si="18"/>
        <v>25</v>
      </c>
      <c r="B27" s="41" t="s">
        <v>60</v>
      </c>
      <c r="C27" s="41" t="s">
        <v>83</v>
      </c>
      <c r="D27" s="42">
        <v>485</v>
      </c>
      <c r="E27" s="43">
        <f t="shared" si="19"/>
        <v>679.0123456790124</v>
      </c>
      <c r="F27" s="40">
        <f t="shared" si="20"/>
        <v>18</v>
      </c>
      <c r="G27" s="42">
        <v>335</v>
      </c>
      <c r="H27" s="43">
        <f t="shared" si="21"/>
        <v>674.7474747474748</v>
      </c>
      <c r="I27" s="40">
        <f t="shared" si="22"/>
        <v>25</v>
      </c>
      <c r="J27" s="43">
        <f aca="true" t="shared" si="35" ref="J27:J33">IF(H27&lt;&gt;"",E27+H27,"")</f>
        <v>1353.7598204264873</v>
      </c>
      <c r="K27" s="40">
        <f t="shared" si="23"/>
        <v>25</v>
      </c>
      <c r="L27" s="42">
        <v>26</v>
      </c>
      <c r="M27" s="43">
        <f t="shared" si="24"/>
        <v>971.1111111111112</v>
      </c>
      <c r="N27" s="40">
        <f t="shared" si="25"/>
        <v>16</v>
      </c>
      <c r="O27" s="43">
        <f t="shared" si="8"/>
        <v>2324.8709315375986</v>
      </c>
      <c r="P27" s="40">
        <f t="shared" si="26"/>
        <v>24</v>
      </c>
      <c r="Q27" s="44">
        <v>115</v>
      </c>
      <c r="R27" s="43">
        <f t="shared" si="27"/>
        <v>952.6748971193416</v>
      </c>
      <c r="S27" s="40">
        <f t="shared" si="28"/>
        <v>23</v>
      </c>
      <c r="T27" s="43">
        <f aca="true" t="shared" si="36" ref="T27:T33">IF(R27&lt;&gt;"",O27+R27,"")</f>
        <v>3277.54582865694</v>
      </c>
      <c r="U27" s="40">
        <f t="shared" si="29"/>
        <v>25</v>
      </c>
      <c r="V27" s="44">
        <v>25</v>
      </c>
      <c r="W27" s="43">
        <f t="shared" si="30"/>
        <v>970.2380952380952</v>
      </c>
      <c r="X27" s="48">
        <f t="shared" si="31"/>
        <v>5</v>
      </c>
      <c r="Y27" s="43">
        <f aca="true" t="shared" si="37" ref="Y27:Y33">IF(W27&lt;&gt;"",T27+W27,"")</f>
        <v>4247.7839238950355</v>
      </c>
      <c r="Z27" s="48">
        <f t="shared" si="32"/>
        <v>25</v>
      </c>
    </row>
    <row r="28" spans="1:26" ht="15" customHeight="1">
      <c r="A28" s="40">
        <f t="shared" si="18"/>
        <v>26</v>
      </c>
      <c r="B28" s="41" t="s">
        <v>66</v>
      </c>
      <c r="C28" s="41" t="s">
        <v>87</v>
      </c>
      <c r="D28" s="42">
        <v>770</v>
      </c>
      <c r="E28" s="43">
        <f t="shared" si="19"/>
        <v>327.16049382716045</v>
      </c>
      <c r="F28" s="40">
        <f t="shared" si="20"/>
        <v>31</v>
      </c>
      <c r="G28" s="42">
        <v>80</v>
      </c>
      <c r="H28" s="43">
        <f t="shared" si="21"/>
        <v>932.3232323232323</v>
      </c>
      <c r="I28" s="40">
        <f t="shared" si="22"/>
        <v>6</v>
      </c>
      <c r="J28" s="43">
        <f t="shared" si="35"/>
        <v>1259.4837261503928</v>
      </c>
      <c r="K28" s="40">
        <f t="shared" si="23"/>
        <v>27</v>
      </c>
      <c r="L28" s="42">
        <v>35</v>
      </c>
      <c r="M28" s="43">
        <f t="shared" si="24"/>
        <v>961.1111111111112</v>
      </c>
      <c r="N28" s="40">
        <f t="shared" si="25"/>
        <v>20</v>
      </c>
      <c r="O28" s="43">
        <f t="shared" si="8"/>
        <v>2220.594837261504</v>
      </c>
      <c r="P28" s="40">
        <f t="shared" si="26"/>
        <v>26</v>
      </c>
      <c r="Q28" s="44">
        <v>75</v>
      </c>
      <c r="R28" s="43">
        <f t="shared" si="27"/>
        <v>969.1358024691358</v>
      </c>
      <c r="S28" s="40">
        <f t="shared" si="28"/>
        <v>19</v>
      </c>
      <c r="T28" s="43">
        <f t="shared" si="36"/>
        <v>3189.7306397306397</v>
      </c>
      <c r="U28" s="40">
        <f t="shared" si="29"/>
        <v>26</v>
      </c>
      <c r="V28" s="44">
        <v>26</v>
      </c>
      <c r="W28" s="43">
        <f t="shared" si="30"/>
        <v>969.047619047619</v>
      </c>
      <c r="X28" s="48">
        <f t="shared" si="31"/>
        <v>13</v>
      </c>
      <c r="Y28" s="43">
        <f t="shared" si="37"/>
        <v>4158.7782587782585</v>
      </c>
      <c r="Z28" s="48">
        <f t="shared" si="32"/>
        <v>26</v>
      </c>
    </row>
    <row r="29" spans="1:26" ht="15" customHeight="1">
      <c r="A29" s="40">
        <f t="shared" si="18"/>
        <v>27</v>
      </c>
      <c r="B29" s="41" t="s">
        <v>30</v>
      </c>
      <c r="C29" s="41" t="s">
        <v>27</v>
      </c>
      <c r="D29" s="42">
        <v>430</v>
      </c>
      <c r="E29" s="43">
        <f t="shared" si="19"/>
        <v>746.9135802469135</v>
      </c>
      <c r="F29" s="40">
        <f t="shared" si="20"/>
        <v>14</v>
      </c>
      <c r="G29" s="42">
        <v>570</v>
      </c>
      <c r="H29" s="43">
        <f t="shared" si="21"/>
        <v>437.3737373737374</v>
      </c>
      <c r="I29" s="40">
        <f t="shared" si="22"/>
        <v>29</v>
      </c>
      <c r="J29" s="43">
        <f t="shared" si="35"/>
        <v>1184.2873176206508</v>
      </c>
      <c r="K29" s="40">
        <f t="shared" si="23"/>
        <v>28</v>
      </c>
      <c r="L29" s="42">
        <v>45</v>
      </c>
      <c r="M29" s="43">
        <f t="shared" si="24"/>
        <v>950</v>
      </c>
      <c r="N29" s="40">
        <f t="shared" si="25"/>
        <v>25</v>
      </c>
      <c r="O29" s="43">
        <f t="shared" si="8"/>
        <v>2134.287317620651</v>
      </c>
      <c r="P29" s="40">
        <f t="shared" si="26"/>
        <v>27</v>
      </c>
      <c r="Q29" s="44">
        <v>52</v>
      </c>
      <c r="R29" s="43">
        <f t="shared" si="27"/>
        <v>978.6008230452675</v>
      </c>
      <c r="S29" s="40">
        <f t="shared" si="28"/>
        <v>14</v>
      </c>
      <c r="T29" s="43">
        <f t="shared" si="36"/>
        <v>3112.8881406659184</v>
      </c>
      <c r="U29" s="40">
        <f t="shared" si="29"/>
        <v>27</v>
      </c>
      <c r="V29" s="44">
        <v>7</v>
      </c>
      <c r="W29" s="43">
        <f t="shared" si="30"/>
        <v>991.6666666666666</v>
      </c>
      <c r="X29" s="48">
        <f t="shared" si="31"/>
        <v>3</v>
      </c>
      <c r="Y29" s="43">
        <f t="shared" si="37"/>
        <v>4104.554807332585</v>
      </c>
      <c r="Z29" s="48">
        <f t="shared" si="32"/>
        <v>27</v>
      </c>
    </row>
    <row r="30" spans="1:26" ht="15" customHeight="1">
      <c r="A30" s="40">
        <f t="shared" si="18"/>
        <v>28</v>
      </c>
      <c r="B30" s="41" t="s">
        <v>75</v>
      </c>
      <c r="C30" s="41" t="s">
        <v>81</v>
      </c>
      <c r="D30" s="42">
        <v>353</v>
      </c>
      <c r="E30" s="43">
        <f t="shared" si="19"/>
        <v>841.9753086419753</v>
      </c>
      <c r="F30" s="40">
        <f t="shared" si="20"/>
        <v>8</v>
      </c>
      <c r="G30" s="42">
        <v>703</v>
      </c>
      <c r="H30" s="43">
        <f t="shared" si="21"/>
        <v>303.03030303030306</v>
      </c>
      <c r="I30" s="40">
        <f t="shared" si="22"/>
        <v>30</v>
      </c>
      <c r="J30" s="43">
        <f t="shared" si="35"/>
        <v>1145.0056116722783</v>
      </c>
      <c r="K30" s="40">
        <f t="shared" si="23"/>
        <v>29</v>
      </c>
      <c r="L30" s="42">
        <v>55</v>
      </c>
      <c r="M30" s="43">
        <f t="shared" si="24"/>
        <v>938.8888888888889</v>
      </c>
      <c r="N30" s="40">
        <f t="shared" si="25"/>
        <v>29</v>
      </c>
      <c r="O30" s="43">
        <f t="shared" si="8"/>
        <v>2083.894500561167</v>
      </c>
      <c r="P30" s="40">
        <f t="shared" si="26"/>
        <v>28</v>
      </c>
      <c r="Q30" s="44">
        <v>425</v>
      </c>
      <c r="R30" s="43">
        <f t="shared" si="27"/>
        <v>825.1028806584362</v>
      </c>
      <c r="S30" s="40">
        <f t="shared" si="28"/>
        <v>29</v>
      </c>
      <c r="T30" s="43">
        <f t="shared" si="36"/>
        <v>2908.9973812196035</v>
      </c>
      <c r="U30" s="40">
        <f t="shared" si="29"/>
        <v>28</v>
      </c>
      <c r="V30" s="44">
        <v>142</v>
      </c>
      <c r="W30" s="43">
        <f t="shared" si="30"/>
        <v>830.952380952381</v>
      </c>
      <c r="X30" s="48">
        <f t="shared" si="31"/>
        <v>21</v>
      </c>
      <c r="Y30" s="43">
        <f t="shared" si="37"/>
        <v>3739.9497621719847</v>
      </c>
      <c r="Z30" s="48">
        <f t="shared" si="32"/>
        <v>29</v>
      </c>
    </row>
    <row r="31" spans="1:26" ht="15" customHeight="1">
      <c r="A31" s="40">
        <f t="shared" si="18"/>
        <v>29</v>
      </c>
      <c r="B31" s="41" t="s">
        <v>23</v>
      </c>
      <c r="C31" s="41" t="s">
        <v>54</v>
      </c>
      <c r="D31" s="42">
        <v>745</v>
      </c>
      <c r="E31" s="43">
        <f t="shared" si="19"/>
        <v>358.02469135802465</v>
      </c>
      <c r="F31" s="40">
        <f t="shared" si="20"/>
        <v>30</v>
      </c>
      <c r="G31" s="42">
        <v>410</v>
      </c>
      <c r="H31" s="43">
        <f t="shared" si="21"/>
        <v>598.9898989898991</v>
      </c>
      <c r="I31" s="40">
        <f t="shared" si="22"/>
        <v>26</v>
      </c>
      <c r="J31" s="43">
        <f t="shared" si="35"/>
        <v>957.0145903479238</v>
      </c>
      <c r="K31" s="40">
        <f t="shared" si="23"/>
        <v>30</v>
      </c>
      <c r="L31" s="42">
        <v>6</v>
      </c>
      <c r="M31" s="43">
        <f t="shared" si="24"/>
        <v>993.3333333333334</v>
      </c>
      <c r="N31" s="40">
        <f t="shared" si="25"/>
        <v>11</v>
      </c>
      <c r="O31" s="43">
        <f t="shared" si="8"/>
        <v>1950.3479236812573</v>
      </c>
      <c r="P31" s="40">
        <f t="shared" si="26"/>
        <v>30</v>
      </c>
      <c r="Q31" s="44">
        <v>149</v>
      </c>
      <c r="R31" s="43">
        <f t="shared" si="27"/>
        <v>938.6831275720165</v>
      </c>
      <c r="S31" s="40">
        <f t="shared" si="28"/>
        <v>24</v>
      </c>
      <c r="T31" s="43">
        <f t="shared" si="36"/>
        <v>2889.0310512532737</v>
      </c>
      <c r="U31" s="40">
        <f t="shared" si="29"/>
        <v>29</v>
      </c>
      <c r="V31" s="44">
        <v>47</v>
      </c>
      <c r="W31" s="43">
        <f t="shared" si="30"/>
        <v>944.047619047619</v>
      </c>
      <c r="X31" s="48">
        <f t="shared" si="31"/>
        <v>16</v>
      </c>
      <c r="Y31" s="43">
        <f t="shared" si="37"/>
        <v>3833.0786703008926</v>
      </c>
      <c r="Z31" s="48">
        <f t="shared" si="32"/>
        <v>28</v>
      </c>
    </row>
    <row r="32" spans="1:26" ht="15" customHeight="1">
      <c r="A32" s="40">
        <f t="shared" si="18"/>
        <v>30</v>
      </c>
      <c r="B32" s="41" t="s">
        <v>37</v>
      </c>
      <c r="C32" s="41" t="s">
        <v>38</v>
      </c>
      <c r="D32" s="42">
        <v>521</v>
      </c>
      <c r="E32" s="43">
        <f t="shared" si="19"/>
        <v>634.5679012345679</v>
      </c>
      <c r="F32" s="40">
        <f t="shared" si="20"/>
        <v>24</v>
      </c>
      <c r="G32" s="42">
        <v>234</v>
      </c>
      <c r="H32" s="43">
        <f t="shared" si="21"/>
        <v>776.7676767676768</v>
      </c>
      <c r="I32" s="40">
        <f t="shared" si="22"/>
        <v>23</v>
      </c>
      <c r="J32" s="43">
        <f t="shared" si="35"/>
        <v>1411.3355780022448</v>
      </c>
      <c r="K32" s="40">
        <f t="shared" si="23"/>
        <v>24</v>
      </c>
      <c r="L32" s="42">
        <v>305</v>
      </c>
      <c r="M32" s="43">
        <f t="shared" si="24"/>
        <v>661.1111111111111</v>
      </c>
      <c r="N32" s="40">
        <f t="shared" si="25"/>
        <v>31</v>
      </c>
      <c r="O32" s="43">
        <f t="shared" si="8"/>
        <v>2072.446689113356</v>
      </c>
      <c r="P32" s="40">
        <f t="shared" si="26"/>
        <v>29</v>
      </c>
      <c r="Q32" s="44">
        <v>615</v>
      </c>
      <c r="R32" s="43">
        <f t="shared" si="27"/>
        <v>746.9135802469136</v>
      </c>
      <c r="S32" s="40">
        <f t="shared" si="28"/>
        <v>31</v>
      </c>
      <c r="T32" s="43">
        <f t="shared" si="36"/>
        <v>2819.3602693602697</v>
      </c>
      <c r="U32" s="40">
        <f t="shared" si="29"/>
        <v>30</v>
      </c>
      <c r="V32" s="44">
        <v>117</v>
      </c>
      <c r="W32" s="43">
        <f t="shared" si="30"/>
        <v>860.7142857142857</v>
      </c>
      <c r="X32" s="48">
        <f t="shared" si="31"/>
        <v>19</v>
      </c>
      <c r="Y32" s="43">
        <f t="shared" si="37"/>
        <v>3680.0745550745555</v>
      </c>
      <c r="Z32" s="48">
        <f t="shared" si="32"/>
        <v>30</v>
      </c>
    </row>
    <row r="33" spans="1:26" ht="15" customHeight="1">
      <c r="A33" s="40">
        <f t="shared" si="18"/>
        <v>31</v>
      </c>
      <c r="B33" s="41" t="s">
        <v>77</v>
      </c>
      <c r="C33" s="41" t="s">
        <v>81</v>
      </c>
      <c r="D33" s="42">
        <v>494</v>
      </c>
      <c r="E33" s="43">
        <f t="shared" si="19"/>
        <v>667.9012345679012</v>
      </c>
      <c r="F33" s="40">
        <f t="shared" si="20"/>
        <v>21</v>
      </c>
      <c r="G33" s="42">
        <v>760</v>
      </c>
      <c r="H33" s="43">
        <f t="shared" si="21"/>
        <v>245.45454545454547</v>
      </c>
      <c r="I33" s="40">
        <f t="shared" si="22"/>
        <v>31</v>
      </c>
      <c r="J33" s="43">
        <f t="shared" si="35"/>
        <v>913.3557800224467</v>
      </c>
      <c r="K33" s="40">
        <f t="shared" si="23"/>
        <v>31</v>
      </c>
      <c r="L33" s="42">
        <v>45</v>
      </c>
      <c r="M33" s="43">
        <f t="shared" si="24"/>
        <v>950</v>
      </c>
      <c r="N33" s="40">
        <f t="shared" si="25"/>
        <v>25</v>
      </c>
      <c r="O33" s="43">
        <f t="shared" si="8"/>
        <v>1863.3557800224467</v>
      </c>
      <c r="P33" s="40">
        <f t="shared" si="26"/>
        <v>31</v>
      </c>
      <c r="Q33" s="44">
        <v>328</v>
      </c>
      <c r="R33" s="43">
        <f t="shared" si="27"/>
        <v>865.0205761316872</v>
      </c>
      <c r="S33" s="40">
        <f t="shared" si="28"/>
        <v>28</v>
      </c>
      <c r="T33" s="43">
        <f t="shared" si="36"/>
        <v>2728.3763561541336</v>
      </c>
      <c r="U33" s="40">
        <f t="shared" si="29"/>
        <v>31</v>
      </c>
      <c r="V33" s="44">
        <v>132</v>
      </c>
      <c r="W33" s="43">
        <f t="shared" si="30"/>
        <v>842.8571428571429</v>
      </c>
      <c r="X33" s="48">
        <f t="shared" si="31"/>
        <v>20</v>
      </c>
      <c r="Y33" s="43">
        <f t="shared" si="37"/>
        <v>3571.2334990112768</v>
      </c>
      <c r="Z33" s="48">
        <f t="shared" si="32"/>
        <v>31</v>
      </c>
    </row>
  </sheetData>
  <mergeCells count="3">
    <mergeCell ref="A1:A2"/>
    <mergeCell ref="C1:C2"/>
    <mergeCell ref="B1:B2"/>
  </mergeCells>
  <printOptions gridLines="1" horizontalCentered="1"/>
  <pageMargins left="0.11811023622047245" right="0.11811023622047245" top="0.9448818897637796" bottom="0.3937007874015748" header="0.31496062992125984" footer="0"/>
  <pageSetup fitToHeight="1" fitToWidth="1" horizontalDpi="300" verticalDpi="300" orientation="landscape" paperSize="9" scale="85" r:id="rId1"/>
  <headerFooter alignWithMargins="0">
    <oddHeader>&amp;C&amp;"Arial CE,Pogrubiony"&amp;18MATNIA 2007&amp;"Arial CE,Normalny"&amp;10
&amp;14Kategoria 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5.75390625" style="96" bestFit="1" customWidth="1"/>
    <col min="2" max="2" width="21.00390625" style="77" bestFit="1" customWidth="1"/>
    <col min="3" max="3" width="22.75390625" style="77" bestFit="1" customWidth="1"/>
    <col min="4" max="4" width="5.75390625" style="76" bestFit="1" customWidth="1"/>
    <col min="5" max="5" width="7.625" style="77" bestFit="1" customWidth="1"/>
    <col min="6" max="6" width="3.25390625" style="76" bestFit="1" customWidth="1"/>
    <col min="7" max="7" width="4.00390625" style="76" bestFit="1" customWidth="1"/>
    <col min="8" max="8" width="7.625" style="77" bestFit="1" customWidth="1"/>
    <col min="9" max="9" width="3.25390625" style="76" bestFit="1" customWidth="1"/>
    <col min="10" max="10" width="8.125" style="77" bestFit="1" customWidth="1"/>
    <col min="11" max="11" width="3.25390625" style="76" bestFit="1" customWidth="1"/>
    <col min="12" max="12" width="4.00390625" style="76" bestFit="1" customWidth="1"/>
    <col min="13" max="13" width="7.625" style="77" bestFit="1" customWidth="1"/>
    <col min="14" max="14" width="3.25390625" style="76" bestFit="1" customWidth="1"/>
    <col min="15" max="15" width="7.625" style="77" bestFit="1" customWidth="1"/>
    <col min="16" max="16" width="3.25390625" style="76" bestFit="1" customWidth="1"/>
    <col min="17" max="17" width="4.00390625" style="76" bestFit="1" customWidth="1"/>
    <col min="18" max="18" width="7.625" style="77" bestFit="1" customWidth="1"/>
    <col min="19" max="19" width="3.25390625" style="76" bestFit="1" customWidth="1"/>
    <col min="20" max="20" width="7.625" style="77" bestFit="1" customWidth="1"/>
    <col min="21" max="21" width="3.25390625" style="76" bestFit="1" customWidth="1"/>
    <col min="22" max="22" width="4.00390625" style="76" bestFit="1" customWidth="1"/>
    <col min="23" max="23" width="7.625" style="77" bestFit="1" customWidth="1"/>
    <col min="24" max="24" width="3.25390625" style="76" bestFit="1" customWidth="1"/>
    <col min="25" max="25" width="7.625" style="77" bestFit="1" customWidth="1"/>
    <col min="26" max="26" width="3.25390625" style="76" bestFit="1" customWidth="1"/>
    <col min="27" max="16384" width="9.125" style="68" customWidth="1"/>
  </cols>
  <sheetData>
    <row r="1" spans="1:26" ht="12.75">
      <c r="A1" s="84" t="s">
        <v>0</v>
      </c>
      <c r="B1" s="86" t="s">
        <v>1</v>
      </c>
      <c r="C1" s="86" t="s">
        <v>19</v>
      </c>
      <c r="D1" s="62" t="s">
        <v>9</v>
      </c>
      <c r="E1" s="63"/>
      <c r="F1" s="64"/>
      <c r="G1" s="64" t="s">
        <v>10</v>
      </c>
      <c r="H1" s="63"/>
      <c r="I1" s="64"/>
      <c r="J1" s="63" t="s">
        <v>14</v>
      </c>
      <c r="K1" s="64"/>
      <c r="L1" s="64" t="s">
        <v>12</v>
      </c>
      <c r="M1" s="63"/>
      <c r="N1" s="64"/>
      <c r="O1" s="63" t="s">
        <v>15</v>
      </c>
      <c r="P1" s="65"/>
      <c r="Q1" s="66" t="s">
        <v>11</v>
      </c>
      <c r="R1" s="67"/>
      <c r="S1" s="62"/>
      <c r="T1" s="67" t="s">
        <v>16</v>
      </c>
      <c r="U1" s="62"/>
      <c r="V1" s="66" t="s">
        <v>56</v>
      </c>
      <c r="W1" s="67"/>
      <c r="X1" s="62"/>
      <c r="Y1" s="67" t="s">
        <v>57</v>
      </c>
      <c r="Z1" s="62"/>
    </row>
    <row r="2" spans="1:26" ht="52.5" customHeight="1">
      <c r="A2" s="85"/>
      <c r="B2" s="87"/>
      <c r="C2" s="87"/>
      <c r="D2" s="69" t="s">
        <v>17</v>
      </c>
      <c r="E2" s="70" t="s">
        <v>59</v>
      </c>
      <c r="F2" s="69" t="s">
        <v>13</v>
      </c>
      <c r="G2" s="71" t="s">
        <v>105</v>
      </c>
      <c r="H2" s="70" t="s">
        <v>59</v>
      </c>
      <c r="I2" s="69" t="s">
        <v>13</v>
      </c>
      <c r="J2" s="70" t="s">
        <v>18</v>
      </c>
      <c r="K2" s="69" t="s">
        <v>13</v>
      </c>
      <c r="L2" s="71" t="s">
        <v>105</v>
      </c>
      <c r="M2" s="70" t="s">
        <v>59</v>
      </c>
      <c r="N2" s="69" t="s">
        <v>13</v>
      </c>
      <c r="O2" s="70" t="s">
        <v>59</v>
      </c>
      <c r="P2" s="72" t="s">
        <v>13</v>
      </c>
      <c r="Q2" s="71" t="s">
        <v>105</v>
      </c>
      <c r="R2" s="70" t="s">
        <v>59</v>
      </c>
      <c r="S2" s="69" t="s">
        <v>13</v>
      </c>
      <c r="T2" s="70" t="s">
        <v>59</v>
      </c>
      <c r="U2" s="69" t="s">
        <v>13</v>
      </c>
      <c r="V2" s="71" t="s">
        <v>105</v>
      </c>
      <c r="W2" s="70" t="s">
        <v>59</v>
      </c>
      <c r="X2" s="69" t="s">
        <v>13</v>
      </c>
      <c r="Y2" s="70" t="s">
        <v>59</v>
      </c>
      <c r="Z2" s="69" t="s">
        <v>13</v>
      </c>
    </row>
    <row r="3" spans="1:26" ht="12.75">
      <c r="A3" s="74">
        <v>1</v>
      </c>
      <c r="B3" s="73" t="s">
        <v>67</v>
      </c>
      <c r="C3" s="73" t="s">
        <v>68</v>
      </c>
      <c r="D3" s="74">
        <v>225</v>
      </c>
      <c r="E3" s="75">
        <v>1000</v>
      </c>
      <c r="F3" s="74">
        <v>1</v>
      </c>
      <c r="G3" s="74">
        <v>121</v>
      </c>
      <c r="H3" s="75">
        <v>890.909090909091</v>
      </c>
      <c r="I3" s="74">
        <v>15</v>
      </c>
      <c r="J3" s="75">
        <v>1890.909090909091</v>
      </c>
      <c r="K3" s="74">
        <v>1</v>
      </c>
      <c r="L3" s="74">
        <v>35</v>
      </c>
      <c r="M3" s="75">
        <v>961.1111111111112</v>
      </c>
      <c r="N3" s="74">
        <v>20</v>
      </c>
      <c r="O3" s="75">
        <v>2852.0202020202023</v>
      </c>
      <c r="P3" s="74">
        <v>1</v>
      </c>
      <c r="Q3" s="74">
        <v>34</v>
      </c>
      <c r="R3" s="75">
        <v>986.008230452675</v>
      </c>
      <c r="S3" s="74">
        <v>10</v>
      </c>
      <c r="T3" s="75">
        <v>3838.0284324728773</v>
      </c>
      <c r="U3" s="74">
        <v>1</v>
      </c>
      <c r="V3" s="74">
        <v>34</v>
      </c>
      <c r="W3" s="75">
        <v>979.3103448275862</v>
      </c>
      <c r="X3" s="74">
        <v>3</v>
      </c>
      <c r="Y3" s="75">
        <v>4817.338777300463</v>
      </c>
      <c r="Z3" s="74">
        <v>1</v>
      </c>
    </row>
    <row r="4" spans="1:26" ht="12.75">
      <c r="A4" s="74">
        <v>2</v>
      </c>
      <c r="B4" s="73" t="s">
        <v>36</v>
      </c>
      <c r="C4" s="73" t="s">
        <v>72</v>
      </c>
      <c r="D4" s="74">
        <v>260</v>
      </c>
      <c r="E4" s="75">
        <v>956.7901234567901</v>
      </c>
      <c r="F4" s="74">
        <v>2</v>
      </c>
      <c r="G4" s="74">
        <v>129</v>
      </c>
      <c r="H4" s="75">
        <v>882.8282828282829</v>
      </c>
      <c r="I4" s="74">
        <v>16</v>
      </c>
      <c r="J4" s="75">
        <v>1839.618406285073</v>
      </c>
      <c r="K4" s="74">
        <v>2</v>
      </c>
      <c r="L4" s="74">
        <v>25</v>
      </c>
      <c r="M4" s="75">
        <v>972.2222222222223</v>
      </c>
      <c r="N4" s="74">
        <v>13</v>
      </c>
      <c r="O4" s="75">
        <v>2811.840628507295</v>
      </c>
      <c r="P4" s="74">
        <v>2</v>
      </c>
      <c r="Q4" s="74">
        <v>0</v>
      </c>
      <c r="R4" s="75">
        <v>1000</v>
      </c>
      <c r="S4" s="74">
        <v>1</v>
      </c>
      <c r="T4" s="75">
        <v>3811.840628507295</v>
      </c>
      <c r="U4" s="74">
        <v>2</v>
      </c>
      <c r="V4" s="74">
        <v>50</v>
      </c>
      <c r="W4" s="75">
        <v>960.919540229885</v>
      </c>
      <c r="X4" s="74">
        <v>4</v>
      </c>
      <c r="Y4" s="75">
        <v>4772.76016873718</v>
      </c>
      <c r="Z4" s="74">
        <v>2</v>
      </c>
    </row>
    <row r="5" spans="1:26" ht="12.75">
      <c r="A5" s="74">
        <v>3</v>
      </c>
      <c r="B5" s="73" t="s">
        <v>47</v>
      </c>
      <c r="C5" s="73" t="s">
        <v>76</v>
      </c>
      <c r="D5" s="74">
        <v>380</v>
      </c>
      <c r="E5" s="75">
        <v>808.6419753086419</v>
      </c>
      <c r="F5" s="74">
        <v>9</v>
      </c>
      <c r="G5" s="74">
        <v>88</v>
      </c>
      <c r="H5" s="75">
        <v>924.2424242424242</v>
      </c>
      <c r="I5" s="74">
        <v>7</v>
      </c>
      <c r="J5" s="75">
        <v>1732.884399551066</v>
      </c>
      <c r="K5" s="74">
        <v>5</v>
      </c>
      <c r="L5" s="74">
        <v>0</v>
      </c>
      <c r="M5" s="75">
        <v>1000</v>
      </c>
      <c r="N5" s="74">
        <v>1</v>
      </c>
      <c r="O5" s="75">
        <v>2732.884399551066</v>
      </c>
      <c r="P5" s="74">
        <v>5</v>
      </c>
      <c r="Q5" s="74">
        <v>29</v>
      </c>
      <c r="R5" s="75">
        <v>988.0658436213993</v>
      </c>
      <c r="S5" s="74">
        <v>6</v>
      </c>
      <c r="T5" s="75">
        <v>3720.9502431724654</v>
      </c>
      <c r="U5" s="74">
        <v>4</v>
      </c>
      <c r="V5" s="74">
        <v>21</v>
      </c>
      <c r="W5" s="75">
        <v>994.2528735632184</v>
      </c>
      <c r="X5" s="74">
        <v>2</v>
      </c>
      <c r="Y5" s="75">
        <v>4715.203116735684</v>
      </c>
      <c r="Z5" s="74">
        <v>3</v>
      </c>
    </row>
    <row r="6" spans="1:26" ht="12.75">
      <c r="A6" s="74">
        <v>4</v>
      </c>
      <c r="B6" s="73" t="s">
        <v>22</v>
      </c>
      <c r="C6" s="73" t="s">
        <v>74</v>
      </c>
      <c r="D6" s="74">
        <v>335</v>
      </c>
      <c r="E6" s="75">
        <v>864.1975308641975</v>
      </c>
      <c r="F6" s="74">
        <v>7</v>
      </c>
      <c r="G6" s="74">
        <v>92</v>
      </c>
      <c r="H6" s="75">
        <v>920.2020202020202</v>
      </c>
      <c r="I6" s="74">
        <v>8</v>
      </c>
      <c r="J6" s="75">
        <v>1784.3995510662176</v>
      </c>
      <c r="K6" s="74">
        <v>3</v>
      </c>
      <c r="L6" s="74">
        <v>25</v>
      </c>
      <c r="M6" s="75">
        <v>972.2222222222223</v>
      </c>
      <c r="N6" s="74">
        <v>13</v>
      </c>
      <c r="O6" s="75">
        <v>2756.6217732884397</v>
      </c>
      <c r="P6" s="74">
        <v>4</v>
      </c>
      <c r="Q6" s="74">
        <v>43</v>
      </c>
      <c r="R6" s="75">
        <v>982.3045267489712</v>
      </c>
      <c r="S6" s="74">
        <v>13</v>
      </c>
      <c r="T6" s="75">
        <v>3738.926300037411</v>
      </c>
      <c r="U6" s="74">
        <v>3</v>
      </c>
      <c r="V6" s="74">
        <v>116</v>
      </c>
      <c r="W6" s="75">
        <v>885.0574712643678</v>
      </c>
      <c r="X6" s="74">
        <v>7</v>
      </c>
      <c r="Y6" s="75">
        <v>4623.983771301779</v>
      </c>
      <c r="Z6" s="74">
        <v>4</v>
      </c>
    </row>
    <row r="7" spans="1:26" ht="12.75">
      <c r="A7" s="74">
        <v>5</v>
      </c>
      <c r="B7" s="73" t="s">
        <v>43</v>
      </c>
      <c r="C7" s="73" t="s">
        <v>31</v>
      </c>
      <c r="D7" s="74">
        <v>480</v>
      </c>
      <c r="E7" s="75">
        <v>685.1851851851851</v>
      </c>
      <c r="F7" s="74">
        <v>17</v>
      </c>
      <c r="G7" s="74">
        <v>13</v>
      </c>
      <c r="H7" s="75">
        <v>1000</v>
      </c>
      <c r="I7" s="74">
        <v>1</v>
      </c>
      <c r="J7" s="75">
        <v>1685.1851851851852</v>
      </c>
      <c r="K7" s="74">
        <v>7</v>
      </c>
      <c r="L7" s="74">
        <v>0</v>
      </c>
      <c r="M7" s="75">
        <v>1000</v>
      </c>
      <c r="N7" s="74">
        <v>1</v>
      </c>
      <c r="O7" s="75">
        <v>2685.185185185185</v>
      </c>
      <c r="P7" s="74">
        <v>6</v>
      </c>
      <c r="Q7" s="74">
        <v>0</v>
      </c>
      <c r="R7" s="75">
        <v>1000</v>
      </c>
      <c r="S7" s="74">
        <v>1</v>
      </c>
      <c r="T7" s="75">
        <v>3685.185185185185</v>
      </c>
      <c r="U7" s="74">
        <v>5</v>
      </c>
      <c r="V7" s="74">
        <v>75</v>
      </c>
      <c r="W7" s="75">
        <v>932.183908045977</v>
      </c>
      <c r="X7" s="74">
        <v>5</v>
      </c>
      <c r="Y7" s="75">
        <v>4617.369093231162</v>
      </c>
      <c r="Z7" s="74">
        <v>5</v>
      </c>
    </row>
    <row r="8" spans="1:26" ht="12.75">
      <c r="A8" s="74">
        <v>6</v>
      </c>
      <c r="B8" s="73" t="s">
        <v>42</v>
      </c>
      <c r="C8" s="73" t="s">
        <v>82</v>
      </c>
      <c r="D8" s="74">
        <v>414</v>
      </c>
      <c r="E8" s="75">
        <v>766.6666666666666</v>
      </c>
      <c r="F8" s="74">
        <v>11</v>
      </c>
      <c r="G8" s="74">
        <v>133</v>
      </c>
      <c r="H8" s="75">
        <v>878.7878787878789</v>
      </c>
      <c r="I8" s="74">
        <v>17</v>
      </c>
      <c r="J8" s="75">
        <v>1645.4545454545455</v>
      </c>
      <c r="K8" s="74">
        <v>10</v>
      </c>
      <c r="L8" s="74">
        <v>0</v>
      </c>
      <c r="M8" s="75">
        <v>1000</v>
      </c>
      <c r="N8" s="74">
        <v>1</v>
      </c>
      <c r="O8" s="75">
        <v>2645.4545454545455</v>
      </c>
      <c r="P8" s="74">
        <v>8</v>
      </c>
      <c r="Q8" s="74">
        <v>89</v>
      </c>
      <c r="R8" s="75">
        <v>963.3744855967078</v>
      </c>
      <c r="S8" s="74">
        <v>21</v>
      </c>
      <c r="T8" s="75">
        <v>3608.8290310512534</v>
      </c>
      <c r="U8" s="74">
        <v>9</v>
      </c>
      <c r="V8" s="74">
        <v>16</v>
      </c>
      <c r="W8" s="75">
        <v>1000</v>
      </c>
      <c r="X8" s="74">
        <v>1</v>
      </c>
      <c r="Y8" s="75">
        <v>4608.829031051253</v>
      </c>
      <c r="Z8" s="74">
        <v>6</v>
      </c>
    </row>
    <row r="9" spans="1:26" ht="12.75">
      <c r="A9" s="74">
        <v>7</v>
      </c>
      <c r="B9" s="73" t="s">
        <v>86</v>
      </c>
      <c r="C9" s="73" t="s">
        <v>78</v>
      </c>
      <c r="D9" s="74">
        <v>320</v>
      </c>
      <c r="E9" s="75">
        <v>882.716049382716</v>
      </c>
      <c r="F9" s="74">
        <v>5</v>
      </c>
      <c r="G9" s="74">
        <v>180</v>
      </c>
      <c r="H9" s="75">
        <v>831.3131313131314</v>
      </c>
      <c r="I9" s="74">
        <v>20</v>
      </c>
      <c r="J9" s="75">
        <v>1714.0291806958476</v>
      </c>
      <c r="K9" s="74">
        <v>6</v>
      </c>
      <c r="L9" s="74">
        <v>66</v>
      </c>
      <c r="M9" s="75">
        <v>926.6666666666667</v>
      </c>
      <c r="N9" s="74">
        <v>30</v>
      </c>
      <c r="O9" s="75">
        <v>2640.6958473625145</v>
      </c>
      <c r="P9" s="74">
        <v>9</v>
      </c>
      <c r="Q9" s="74">
        <v>76</v>
      </c>
      <c r="R9" s="75">
        <v>968.724279835391</v>
      </c>
      <c r="S9" s="74">
        <v>20</v>
      </c>
      <c r="T9" s="75">
        <v>3609.4201271979055</v>
      </c>
      <c r="U9" s="74">
        <v>8</v>
      </c>
      <c r="V9" s="74">
        <v>97</v>
      </c>
      <c r="W9" s="75">
        <v>906.8965517241379</v>
      </c>
      <c r="X9" s="74">
        <v>6</v>
      </c>
      <c r="Y9" s="75">
        <v>4516.316678922043</v>
      </c>
      <c r="Z9" s="74">
        <v>7</v>
      </c>
    </row>
    <row r="10" spans="1:26" ht="12.75">
      <c r="A10" s="74">
        <v>8</v>
      </c>
      <c r="B10" s="73" t="s">
        <v>34</v>
      </c>
      <c r="C10" s="73" t="s">
        <v>35</v>
      </c>
      <c r="D10" s="74">
        <v>306</v>
      </c>
      <c r="E10" s="75">
        <v>900</v>
      </c>
      <c r="F10" s="74">
        <v>4</v>
      </c>
      <c r="G10" s="74">
        <v>137</v>
      </c>
      <c r="H10" s="75">
        <v>874.7474747474748</v>
      </c>
      <c r="I10" s="74">
        <v>19</v>
      </c>
      <c r="J10" s="75">
        <v>1774.7474747474748</v>
      </c>
      <c r="K10" s="74">
        <v>4</v>
      </c>
      <c r="L10" s="74">
        <v>10</v>
      </c>
      <c r="M10" s="75">
        <v>988.8888888888889</v>
      </c>
      <c r="N10" s="74">
        <v>12</v>
      </c>
      <c r="O10" s="75">
        <v>2763.636363636364</v>
      </c>
      <c r="P10" s="74">
        <v>3</v>
      </c>
      <c r="Q10" s="74">
        <v>240</v>
      </c>
      <c r="R10" s="75">
        <v>901.2345679012346</v>
      </c>
      <c r="S10" s="74">
        <v>27</v>
      </c>
      <c r="T10" s="75">
        <v>3664.8709315375986</v>
      </c>
      <c r="U10" s="74">
        <v>6</v>
      </c>
      <c r="V10" s="74">
        <v>410</v>
      </c>
      <c r="W10" s="75">
        <v>547.1264367816092</v>
      </c>
      <c r="X10" s="74">
        <v>9</v>
      </c>
      <c r="Y10" s="75">
        <v>4211.997368319207</v>
      </c>
      <c r="Z10" s="74">
        <v>8</v>
      </c>
    </row>
    <row r="11" spans="1:26" ht="12.75">
      <c r="A11" s="74">
        <v>9</v>
      </c>
      <c r="B11" s="73" t="s">
        <v>25</v>
      </c>
      <c r="C11" s="73" t="s">
        <v>24</v>
      </c>
      <c r="D11" s="74">
        <v>461</v>
      </c>
      <c r="E11" s="75">
        <v>708.6419753086419</v>
      </c>
      <c r="F11" s="74">
        <v>16</v>
      </c>
      <c r="G11" s="74">
        <v>117</v>
      </c>
      <c r="H11" s="75">
        <v>894.949494949495</v>
      </c>
      <c r="I11" s="74">
        <v>13</v>
      </c>
      <c r="J11" s="75">
        <v>1603.591470258137</v>
      </c>
      <c r="K11" s="74">
        <v>12</v>
      </c>
      <c r="L11" s="74">
        <v>0</v>
      </c>
      <c r="M11" s="75">
        <v>1000</v>
      </c>
      <c r="N11" s="74">
        <v>1</v>
      </c>
      <c r="O11" s="75">
        <v>2603.5914702581367</v>
      </c>
      <c r="P11" s="74">
        <v>11</v>
      </c>
      <c r="Q11" s="74">
        <v>27</v>
      </c>
      <c r="R11" s="75">
        <v>988.8888888888889</v>
      </c>
      <c r="S11" s="74">
        <v>5</v>
      </c>
      <c r="T11" s="75">
        <v>3592.4803591470254</v>
      </c>
      <c r="U11" s="74">
        <v>10</v>
      </c>
      <c r="V11" s="74">
        <v>404</v>
      </c>
      <c r="W11" s="75">
        <v>554.0229885057471</v>
      </c>
      <c r="X11" s="74">
        <v>8</v>
      </c>
      <c r="Y11" s="75">
        <v>4146.503347652772</v>
      </c>
      <c r="Z11" s="74">
        <v>9</v>
      </c>
    </row>
    <row r="12" spans="1:26" ht="12.75">
      <c r="A12" s="74">
        <v>10</v>
      </c>
      <c r="B12" s="73" t="s">
        <v>28</v>
      </c>
      <c r="C12" s="73" t="s">
        <v>29</v>
      </c>
      <c r="D12" s="74">
        <v>330</v>
      </c>
      <c r="E12" s="75">
        <v>870.3703703703703</v>
      </c>
      <c r="F12" s="74">
        <v>6</v>
      </c>
      <c r="G12" s="74">
        <v>210</v>
      </c>
      <c r="H12" s="75">
        <v>801.010101010101</v>
      </c>
      <c r="I12" s="74">
        <v>21</v>
      </c>
      <c r="J12" s="75">
        <v>1671.3804713804714</v>
      </c>
      <c r="K12" s="74">
        <v>8</v>
      </c>
      <c r="L12" s="74">
        <v>35</v>
      </c>
      <c r="M12" s="75">
        <v>961.1111111111112</v>
      </c>
      <c r="N12" s="74">
        <v>20</v>
      </c>
      <c r="O12" s="75">
        <v>2632.4915824915824</v>
      </c>
      <c r="P12" s="74">
        <v>10</v>
      </c>
      <c r="Q12" s="74">
        <v>32</v>
      </c>
      <c r="R12" s="75">
        <v>986.8312757201646</v>
      </c>
      <c r="S12" s="74">
        <v>9</v>
      </c>
      <c r="T12" s="75">
        <v>3619.322858211747</v>
      </c>
      <c r="U12" s="74">
        <v>7</v>
      </c>
      <c r="V12" s="74">
        <v>690</v>
      </c>
      <c r="W12" s="75">
        <v>225.28735632183907</v>
      </c>
      <c r="X12" s="74">
        <v>10</v>
      </c>
      <c r="Y12" s="75">
        <v>3844.6102145335863</v>
      </c>
      <c r="Z12" s="74">
        <v>10</v>
      </c>
    </row>
    <row r="13" spans="1:26" ht="12.75">
      <c r="A13" s="74">
        <v>11</v>
      </c>
      <c r="B13" s="73" t="s">
        <v>52</v>
      </c>
      <c r="C13" s="73" t="s">
        <v>71</v>
      </c>
      <c r="D13" s="74">
        <v>420</v>
      </c>
      <c r="E13" s="75">
        <v>759.2592592592592</v>
      </c>
      <c r="F13" s="74">
        <v>12</v>
      </c>
      <c r="G13" s="74">
        <v>134</v>
      </c>
      <c r="H13" s="75">
        <v>877.7777777777778</v>
      </c>
      <c r="I13" s="74">
        <v>18</v>
      </c>
      <c r="J13" s="75">
        <v>1637.037037037037</v>
      </c>
      <c r="K13" s="74">
        <v>11</v>
      </c>
      <c r="L13" s="74">
        <v>35</v>
      </c>
      <c r="M13" s="75">
        <v>961.1111111111112</v>
      </c>
      <c r="N13" s="74">
        <v>20</v>
      </c>
      <c r="O13" s="75">
        <v>2598.1481481481483</v>
      </c>
      <c r="P13" s="74">
        <v>12</v>
      </c>
      <c r="Q13" s="74">
        <v>35</v>
      </c>
      <c r="R13" s="75">
        <v>985.5967078189301</v>
      </c>
      <c r="S13" s="74">
        <v>11</v>
      </c>
      <c r="T13" s="75">
        <v>3583.7448559670784</v>
      </c>
      <c r="U13" s="74">
        <v>11</v>
      </c>
      <c r="V13" s="74">
        <v>52</v>
      </c>
      <c r="W13" s="75">
        <v>938.0952380952381</v>
      </c>
      <c r="X13" s="74">
        <v>18</v>
      </c>
      <c r="Y13" s="75">
        <v>4521.840094062316</v>
      </c>
      <c r="Z13" s="74">
        <v>11</v>
      </c>
    </row>
    <row r="14" spans="1:26" ht="12.75">
      <c r="A14" s="74">
        <v>12</v>
      </c>
      <c r="B14" s="73" t="s">
        <v>48</v>
      </c>
      <c r="C14" s="73" t="s">
        <v>80</v>
      </c>
      <c r="D14" s="74">
        <v>487</v>
      </c>
      <c r="E14" s="75">
        <v>676.5432098765432</v>
      </c>
      <c r="F14" s="74">
        <v>19</v>
      </c>
      <c r="G14" s="74">
        <v>117</v>
      </c>
      <c r="H14" s="75">
        <v>894.949494949495</v>
      </c>
      <c r="I14" s="74">
        <v>13</v>
      </c>
      <c r="J14" s="75">
        <v>1571.4927048260383</v>
      </c>
      <c r="K14" s="74">
        <v>14</v>
      </c>
      <c r="L14" s="74">
        <v>0</v>
      </c>
      <c r="M14" s="75">
        <v>1000</v>
      </c>
      <c r="N14" s="74">
        <v>1</v>
      </c>
      <c r="O14" s="75">
        <v>2571.4927048260383</v>
      </c>
      <c r="P14" s="74">
        <v>13</v>
      </c>
      <c r="Q14" s="74">
        <v>30</v>
      </c>
      <c r="R14" s="75">
        <v>987.6543209876544</v>
      </c>
      <c r="S14" s="74">
        <v>7</v>
      </c>
      <c r="T14" s="75">
        <v>3559.147025813693</v>
      </c>
      <c r="U14" s="74">
        <v>12</v>
      </c>
      <c r="V14" s="74">
        <v>36</v>
      </c>
      <c r="W14" s="75">
        <v>957.1428571428571</v>
      </c>
      <c r="X14" s="74">
        <v>15</v>
      </c>
      <c r="Y14" s="75">
        <v>4516.28988295655</v>
      </c>
      <c r="Z14" s="74">
        <v>12</v>
      </c>
    </row>
    <row r="15" spans="1:26" ht="12.75">
      <c r="A15" s="74">
        <v>13</v>
      </c>
      <c r="B15" s="73" t="s">
        <v>46</v>
      </c>
      <c r="C15" s="73" t="s">
        <v>27</v>
      </c>
      <c r="D15" s="74">
        <v>540</v>
      </c>
      <c r="E15" s="75">
        <v>611.1111111111111</v>
      </c>
      <c r="F15" s="74">
        <v>26</v>
      </c>
      <c r="G15" s="74">
        <v>56</v>
      </c>
      <c r="H15" s="75">
        <v>956.5656565656566</v>
      </c>
      <c r="I15" s="74">
        <v>4</v>
      </c>
      <c r="J15" s="75">
        <v>1567.6767676767677</v>
      </c>
      <c r="K15" s="74">
        <v>15</v>
      </c>
      <c r="L15" s="74">
        <v>0</v>
      </c>
      <c r="M15" s="75">
        <v>1000</v>
      </c>
      <c r="N15" s="74">
        <v>1</v>
      </c>
      <c r="O15" s="75">
        <v>2567.6767676767677</v>
      </c>
      <c r="P15" s="74">
        <v>14</v>
      </c>
      <c r="Q15" s="74">
        <v>64</v>
      </c>
      <c r="R15" s="75">
        <v>973.6625514403293</v>
      </c>
      <c r="S15" s="74">
        <v>17</v>
      </c>
      <c r="T15" s="75">
        <v>3541.339319117097</v>
      </c>
      <c r="U15" s="74">
        <v>13</v>
      </c>
      <c r="V15" s="74">
        <v>25</v>
      </c>
      <c r="W15" s="75">
        <v>970.2380952380952</v>
      </c>
      <c r="X15" s="74">
        <v>5</v>
      </c>
      <c r="Y15" s="75">
        <v>4511.577414355193</v>
      </c>
      <c r="Z15" s="74">
        <v>13</v>
      </c>
    </row>
    <row r="16" spans="1:26" ht="12.75">
      <c r="A16" s="74">
        <v>14</v>
      </c>
      <c r="B16" s="73" t="s">
        <v>62</v>
      </c>
      <c r="C16" s="73" t="s">
        <v>84</v>
      </c>
      <c r="D16" s="74">
        <v>515</v>
      </c>
      <c r="E16" s="75">
        <v>641.9753086419753</v>
      </c>
      <c r="F16" s="74">
        <v>23</v>
      </c>
      <c r="G16" s="74">
        <v>104</v>
      </c>
      <c r="H16" s="75">
        <v>908.0808080808081</v>
      </c>
      <c r="I16" s="74">
        <v>11</v>
      </c>
      <c r="J16" s="75">
        <v>1550.0561167227834</v>
      </c>
      <c r="K16" s="74">
        <v>17</v>
      </c>
      <c r="L16" s="74">
        <v>0</v>
      </c>
      <c r="M16" s="75">
        <v>1000</v>
      </c>
      <c r="N16" s="74">
        <v>1</v>
      </c>
      <c r="O16" s="75">
        <v>2550.0561167227834</v>
      </c>
      <c r="P16" s="74">
        <v>16</v>
      </c>
      <c r="Q16" s="74">
        <v>39</v>
      </c>
      <c r="R16" s="75">
        <v>983.9506172839507</v>
      </c>
      <c r="S16" s="74">
        <v>12</v>
      </c>
      <c r="T16" s="75">
        <v>3534.006734006734</v>
      </c>
      <c r="U16" s="74">
        <v>14</v>
      </c>
      <c r="V16" s="74">
        <v>25</v>
      </c>
      <c r="W16" s="75">
        <v>970.2380952380952</v>
      </c>
      <c r="X16" s="74">
        <v>5</v>
      </c>
      <c r="Y16" s="75">
        <v>4504.244829244829</v>
      </c>
      <c r="Z16" s="74">
        <v>14</v>
      </c>
    </row>
    <row r="17" spans="1:26" ht="12.75">
      <c r="A17" s="74">
        <v>15</v>
      </c>
      <c r="B17" s="73" t="s">
        <v>64</v>
      </c>
      <c r="C17" s="73" t="s">
        <v>78</v>
      </c>
      <c r="D17" s="74">
        <v>560</v>
      </c>
      <c r="E17" s="75">
        <v>586.4197530864197</v>
      </c>
      <c r="F17" s="74">
        <v>28</v>
      </c>
      <c r="G17" s="74">
        <v>45</v>
      </c>
      <c r="H17" s="75">
        <v>967.6767676767678</v>
      </c>
      <c r="I17" s="74">
        <v>3</v>
      </c>
      <c r="J17" s="75">
        <v>1554.0965207631875</v>
      </c>
      <c r="K17" s="74">
        <v>16</v>
      </c>
      <c r="L17" s="74">
        <v>0</v>
      </c>
      <c r="M17" s="75">
        <v>1000</v>
      </c>
      <c r="N17" s="74">
        <v>1</v>
      </c>
      <c r="O17" s="75">
        <v>2554.0965207631875</v>
      </c>
      <c r="P17" s="74">
        <v>15</v>
      </c>
      <c r="Q17" s="74">
        <v>100</v>
      </c>
      <c r="R17" s="75">
        <v>958.8477366255145</v>
      </c>
      <c r="S17" s="74">
        <v>22</v>
      </c>
      <c r="T17" s="75">
        <v>3512.9442573887018</v>
      </c>
      <c r="U17" s="74">
        <v>15</v>
      </c>
      <c r="V17" s="74">
        <v>25</v>
      </c>
      <c r="W17" s="75">
        <v>970.2380952380952</v>
      </c>
      <c r="X17" s="74">
        <v>5</v>
      </c>
      <c r="Y17" s="75">
        <v>4483.182352626797</v>
      </c>
      <c r="Z17" s="74">
        <v>15</v>
      </c>
    </row>
    <row r="18" spans="1:26" ht="12.75">
      <c r="A18" s="74">
        <v>16</v>
      </c>
      <c r="B18" s="73" t="s">
        <v>65</v>
      </c>
      <c r="C18" s="73" t="s">
        <v>69</v>
      </c>
      <c r="D18" s="74">
        <v>530</v>
      </c>
      <c r="E18" s="75">
        <v>623.4567901234567</v>
      </c>
      <c r="F18" s="74">
        <v>25</v>
      </c>
      <c r="G18" s="74">
        <v>93</v>
      </c>
      <c r="H18" s="75">
        <v>919.1919191919193</v>
      </c>
      <c r="I18" s="74">
        <v>9</v>
      </c>
      <c r="J18" s="75">
        <v>1542.648709315376</v>
      </c>
      <c r="K18" s="74">
        <v>18</v>
      </c>
      <c r="L18" s="74">
        <v>39</v>
      </c>
      <c r="M18" s="75">
        <v>956.6666666666667</v>
      </c>
      <c r="N18" s="74">
        <v>24</v>
      </c>
      <c r="O18" s="75">
        <v>2499.3153759820425</v>
      </c>
      <c r="P18" s="74">
        <v>18</v>
      </c>
      <c r="Q18" s="74">
        <v>62</v>
      </c>
      <c r="R18" s="75">
        <v>974.485596707819</v>
      </c>
      <c r="S18" s="74">
        <v>15</v>
      </c>
      <c r="T18" s="75">
        <v>3473.8009726898617</v>
      </c>
      <c r="U18" s="74">
        <v>16</v>
      </c>
      <c r="V18" s="74">
        <v>0</v>
      </c>
      <c r="W18" s="75">
        <v>1000</v>
      </c>
      <c r="X18" s="74">
        <v>1</v>
      </c>
      <c r="Y18" s="75">
        <v>4473.800972689862</v>
      </c>
      <c r="Z18" s="74">
        <v>16</v>
      </c>
    </row>
    <row r="19" spans="1:26" ht="12.75">
      <c r="A19" s="74">
        <v>17</v>
      </c>
      <c r="B19" s="73" t="s">
        <v>63</v>
      </c>
      <c r="C19" s="73" t="s">
        <v>68</v>
      </c>
      <c r="D19" s="74">
        <v>580</v>
      </c>
      <c r="E19" s="75">
        <v>561.7283950617284</v>
      </c>
      <c r="F19" s="74">
        <v>29</v>
      </c>
      <c r="G19" s="74">
        <v>75</v>
      </c>
      <c r="H19" s="75">
        <v>937.3737373737374</v>
      </c>
      <c r="I19" s="74">
        <v>5</v>
      </c>
      <c r="J19" s="75">
        <v>1499.1021324354658</v>
      </c>
      <c r="K19" s="74">
        <v>22</v>
      </c>
      <c r="L19" s="74">
        <v>30</v>
      </c>
      <c r="M19" s="75">
        <v>966.6666666666667</v>
      </c>
      <c r="N19" s="74">
        <v>18</v>
      </c>
      <c r="O19" s="75">
        <v>2465.7687991021326</v>
      </c>
      <c r="P19" s="74">
        <v>22</v>
      </c>
      <c r="Q19" s="74">
        <v>15</v>
      </c>
      <c r="R19" s="75">
        <v>993.8271604938273</v>
      </c>
      <c r="S19" s="74">
        <v>3</v>
      </c>
      <c r="T19" s="75">
        <v>3459.59595959596</v>
      </c>
      <c r="U19" s="74">
        <v>18</v>
      </c>
      <c r="V19" s="74">
        <v>0</v>
      </c>
      <c r="W19" s="75">
        <v>1000</v>
      </c>
      <c r="X19" s="74">
        <v>1</v>
      </c>
      <c r="Y19" s="75">
        <v>4459.595959595959</v>
      </c>
      <c r="Z19" s="74">
        <v>17</v>
      </c>
    </row>
    <row r="20" spans="1:26" ht="12.75">
      <c r="A20" s="74">
        <v>18</v>
      </c>
      <c r="B20" s="73" t="s">
        <v>26</v>
      </c>
      <c r="C20" s="73" t="s">
        <v>85</v>
      </c>
      <c r="D20" s="74">
        <v>435</v>
      </c>
      <c r="E20" s="75">
        <v>740.7407407407406</v>
      </c>
      <c r="F20" s="74">
        <v>15</v>
      </c>
      <c r="G20" s="74">
        <v>225</v>
      </c>
      <c r="H20" s="75">
        <v>785.8585858585859</v>
      </c>
      <c r="I20" s="74">
        <v>22</v>
      </c>
      <c r="J20" s="75">
        <v>1526.5993265993266</v>
      </c>
      <c r="K20" s="74">
        <v>19</v>
      </c>
      <c r="L20" s="74">
        <v>30</v>
      </c>
      <c r="M20" s="75">
        <v>966.6666666666667</v>
      </c>
      <c r="N20" s="74">
        <v>18</v>
      </c>
      <c r="O20" s="75">
        <v>2493.2659932659935</v>
      </c>
      <c r="P20" s="74">
        <v>19</v>
      </c>
      <c r="Q20" s="74">
        <v>62</v>
      </c>
      <c r="R20" s="75">
        <v>974.485596707819</v>
      </c>
      <c r="S20" s="74">
        <v>15</v>
      </c>
      <c r="T20" s="75">
        <v>3467.7515899738128</v>
      </c>
      <c r="U20" s="74">
        <v>17</v>
      </c>
      <c r="V20" s="74">
        <v>32</v>
      </c>
      <c r="W20" s="75">
        <v>961.9047619047619</v>
      </c>
      <c r="X20" s="74">
        <v>14</v>
      </c>
      <c r="Y20" s="75">
        <v>4429.656351878575</v>
      </c>
      <c r="Z20" s="74">
        <v>18</v>
      </c>
    </row>
    <row r="21" spans="1:26" ht="12.75">
      <c r="A21" s="74">
        <v>19</v>
      </c>
      <c r="B21" s="73" t="s">
        <v>61</v>
      </c>
      <c r="C21" s="73" t="s">
        <v>78</v>
      </c>
      <c r="D21" s="74">
        <v>425</v>
      </c>
      <c r="E21" s="75">
        <v>753.0864197530864</v>
      </c>
      <c r="F21" s="74">
        <v>13</v>
      </c>
      <c r="G21" s="74">
        <v>250</v>
      </c>
      <c r="H21" s="75">
        <v>760.6060606060606</v>
      </c>
      <c r="I21" s="74">
        <v>24</v>
      </c>
      <c r="J21" s="75">
        <v>1513.6924803591469</v>
      </c>
      <c r="K21" s="74">
        <v>20</v>
      </c>
      <c r="L21" s="74">
        <v>25</v>
      </c>
      <c r="M21" s="75">
        <v>972.2222222222223</v>
      </c>
      <c r="N21" s="74">
        <v>13</v>
      </c>
      <c r="O21" s="75">
        <v>2485.914702581369</v>
      </c>
      <c r="P21" s="74">
        <v>20</v>
      </c>
      <c r="Q21" s="74">
        <v>65</v>
      </c>
      <c r="R21" s="75">
        <v>973.2510288065844</v>
      </c>
      <c r="S21" s="74">
        <v>18</v>
      </c>
      <c r="T21" s="75">
        <v>3459.165731387953</v>
      </c>
      <c r="U21" s="74">
        <v>19</v>
      </c>
      <c r="V21" s="74">
        <v>25</v>
      </c>
      <c r="W21" s="75">
        <v>970.2380952380952</v>
      </c>
      <c r="X21" s="74">
        <v>5</v>
      </c>
      <c r="Y21" s="75">
        <v>4429.403826626049</v>
      </c>
      <c r="Z21" s="74">
        <v>19</v>
      </c>
    </row>
    <row r="22" spans="1:26" ht="12.75">
      <c r="A22" s="74">
        <v>20</v>
      </c>
      <c r="B22" s="73" t="s">
        <v>53</v>
      </c>
      <c r="C22" s="73" t="s">
        <v>70</v>
      </c>
      <c r="D22" s="74">
        <v>490</v>
      </c>
      <c r="E22" s="75">
        <v>672.8395061728395</v>
      </c>
      <c r="F22" s="74">
        <v>20</v>
      </c>
      <c r="G22" s="74">
        <v>100</v>
      </c>
      <c r="H22" s="75">
        <v>912.1212121212121</v>
      </c>
      <c r="I22" s="74">
        <v>10</v>
      </c>
      <c r="J22" s="75">
        <v>1584.9607182940517</v>
      </c>
      <c r="K22" s="74">
        <v>13</v>
      </c>
      <c r="L22" s="74">
        <v>49</v>
      </c>
      <c r="M22" s="75">
        <v>945.5555555555555</v>
      </c>
      <c r="N22" s="74">
        <v>28</v>
      </c>
      <c r="O22" s="75">
        <v>2530.5162738496074</v>
      </c>
      <c r="P22" s="74">
        <v>17</v>
      </c>
      <c r="Q22" s="74">
        <v>225</v>
      </c>
      <c r="R22" s="75">
        <v>907.4074074074074</v>
      </c>
      <c r="S22" s="74">
        <v>26</v>
      </c>
      <c r="T22" s="75">
        <v>3437.923681257015</v>
      </c>
      <c r="U22" s="74">
        <v>21</v>
      </c>
      <c r="V22" s="74">
        <v>25</v>
      </c>
      <c r="W22" s="75">
        <v>970.2380952380952</v>
      </c>
      <c r="X22" s="74">
        <v>5</v>
      </c>
      <c r="Y22" s="75">
        <v>4408.16177649511</v>
      </c>
      <c r="Z22" s="74">
        <v>20</v>
      </c>
    </row>
    <row r="23" spans="1:26" ht="12.75">
      <c r="A23" s="74">
        <v>21</v>
      </c>
      <c r="B23" s="73" t="s">
        <v>55</v>
      </c>
      <c r="C23" s="73" t="s">
        <v>69</v>
      </c>
      <c r="D23" s="74">
        <v>495</v>
      </c>
      <c r="E23" s="75">
        <v>666.6666666666666</v>
      </c>
      <c r="F23" s="74">
        <v>22</v>
      </c>
      <c r="G23" s="74">
        <v>25</v>
      </c>
      <c r="H23" s="75">
        <v>987.878787878788</v>
      </c>
      <c r="I23" s="74">
        <v>2</v>
      </c>
      <c r="J23" s="75">
        <v>1654.5454545454545</v>
      </c>
      <c r="K23" s="74">
        <v>9</v>
      </c>
      <c r="L23" s="74">
        <v>0</v>
      </c>
      <c r="M23" s="75">
        <v>1000</v>
      </c>
      <c r="N23" s="74">
        <v>1</v>
      </c>
      <c r="O23" s="75">
        <v>2654.5454545454545</v>
      </c>
      <c r="P23" s="74">
        <v>7</v>
      </c>
      <c r="Q23" s="74">
        <v>480</v>
      </c>
      <c r="R23" s="75">
        <v>802.4691358024692</v>
      </c>
      <c r="S23" s="74">
        <v>30</v>
      </c>
      <c r="T23" s="75">
        <v>3457.014590347924</v>
      </c>
      <c r="U23" s="74">
        <v>20</v>
      </c>
      <c r="V23" s="74">
        <v>50</v>
      </c>
      <c r="W23" s="75">
        <v>940.4761904761905</v>
      </c>
      <c r="X23" s="74">
        <v>17</v>
      </c>
      <c r="Y23" s="75">
        <v>4397.490780824114</v>
      </c>
      <c r="Z23" s="74">
        <v>21</v>
      </c>
    </row>
    <row r="24" spans="1:26" ht="12.75">
      <c r="A24" s="74">
        <v>22</v>
      </c>
      <c r="B24" s="73" t="s">
        <v>79</v>
      </c>
      <c r="C24" s="73" t="s">
        <v>80</v>
      </c>
      <c r="D24" s="74">
        <v>550</v>
      </c>
      <c r="E24" s="75">
        <v>598.7654320987654</v>
      </c>
      <c r="F24" s="74">
        <v>27</v>
      </c>
      <c r="G24" s="74">
        <v>105</v>
      </c>
      <c r="H24" s="75">
        <v>907.0707070707072</v>
      </c>
      <c r="I24" s="74">
        <v>12</v>
      </c>
      <c r="J24" s="75">
        <v>1505.8361391694725</v>
      </c>
      <c r="K24" s="74">
        <v>21</v>
      </c>
      <c r="L24" s="74">
        <v>28</v>
      </c>
      <c r="M24" s="75">
        <v>968.8888888888889</v>
      </c>
      <c r="N24" s="74">
        <v>17</v>
      </c>
      <c r="O24" s="75">
        <v>2474.725028058361</v>
      </c>
      <c r="P24" s="74">
        <v>21</v>
      </c>
      <c r="Q24" s="74">
        <v>195</v>
      </c>
      <c r="R24" s="75">
        <v>919.7530864197531</v>
      </c>
      <c r="S24" s="74">
        <v>25</v>
      </c>
      <c r="T24" s="75">
        <v>3394.4781144781145</v>
      </c>
      <c r="U24" s="74">
        <v>23</v>
      </c>
      <c r="V24" s="74">
        <v>11</v>
      </c>
      <c r="W24" s="75">
        <v>986.9047619047619</v>
      </c>
      <c r="X24" s="74">
        <v>4</v>
      </c>
      <c r="Y24" s="75">
        <v>4381.382876382877</v>
      </c>
      <c r="Z24" s="74">
        <v>22</v>
      </c>
    </row>
    <row r="25" spans="1:26" ht="12.75">
      <c r="A25" s="74">
        <v>23</v>
      </c>
      <c r="B25" s="73" t="s">
        <v>21</v>
      </c>
      <c r="C25" s="73" t="s">
        <v>73</v>
      </c>
      <c r="D25" s="74">
        <v>276</v>
      </c>
      <c r="E25" s="75">
        <v>937.037037037037</v>
      </c>
      <c r="F25" s="74">
        <v>3</v>
      </c>
      <c r="G25" s="74">
        <v>485</v>
      </c>
      <c r="H25" s="75">
        <v>523.2323232323232</v>
      </c>
      <c r="I25" s="74">
        <v>27</v>
      </c>
      <c r="J25" s="75">
        <v>1460.2693602693603</v>
      </c>
      <c r="K25" s="74">
        <v>23</v>
      </c>
      <c r="L25" s="74">
        <v>45</v>
      </c>
      <c r="M25" s="75">
        <v>950</v>
      </c>
      <c r="N25" s="74">
        <v>25</v>
      </c>
      <c r="O25" s="75">
        <v>2410.2693602693603</v>
      </c>
      <c r="P25" s="74">
        <v>23</v>
      </c>
      <c r="Q25" s="74">
        <v>15</v>
      </c>
      <c r="R25" s="75">
        <v>993.8271604938273</v>
      </c>
      <c r="S25" s="74">
        <v>3</v>
      </c>
      <c r="T25" s="75">
        <v>3404.0965207631875</v>
      </c>
      <c r="U25" s="74">
        <v>22</v>
      </c>
      <c r="V25" s="74">
        <v>25</v>
      </c>
      <c r="W25" s="75">
        <v>970.2380952380952</v>
      </c>
      <c r="X25" s="74">
        <v>5</v>
      </c>
      <c r="Y25" s="75">
        <v>4374.3346160012825</v>
      </c>
      <c r="Z25" s="74">
        <v>23</v>
      </c>
    </row>
    <row r="26" spans="1:26" ht="12.75">
      <c r="A26" s="74">
        <v>24</v>
      </c>
      <c r="B26" s="73" t="s">
        <v>20</v>
      </c>
      <c r="C26" s="73" t="s">
        <v>73</v>
      </c>
      <c r="D26" s="74">
        <v>390</v>
      </c>
      <c r="E26" s="75">
        <v>796.2962962962963</v>
      </c>
      <c r="F26" s="74">
        <v>10</v>
      </c>
      <c r="G26" s="74">
        <v>500</v>
      </c>
      <c r="H26" s="75">
        <v>508.08080808080814</v>
      </c>
      <c r="I26" s="74">
        <v>28</v>
      </c>
      <c r="J26" s="75">
        <v>1304.3771043771044</v>
      </c>
      <c r="K26" s="74">
        <v>26</v>
      </c>
      <c r="L26" s="74">
        <v>1</v>
      </c>
      <c r="M26" s="75">
        <v>998.8888888888889</v>
      </c>
      <c r="N26" s="74">
        <v>10</v>
      </c>
      <c r="O26" s="75">
        <v>2303.2659932659935</v>
      </c>
      <c r="P26" s="74">
        <v>25</v>
      </c>
      <c r="Q26" s="74">
        <v>31</v>
      </c>
      <c r="R26" s="75">
        <v>987.2427983539095</v>
      </c>
      <c r="S26" s="74">
        <v>8</v>
      </c>
      <c r="T26" s="75">
        <v>3290.508791619903</v>
      </c>
      <c r="U26" s="74">
        <v>24</v>
      </c>
      <c r="V26" s="74">
        <v>25</v>
      </c>
      <c r="W26" s="75">
        <v>970.2380952380952</v>
      </c>
      <c r="X26" s="74">
        <v>5</v>
      </c>
      <c r="Y26" s="75">
        <v>4260.746886857998</v>
      </c>
      <c r="Z26" s="74">
        <v>24</v>
      </c>
    </row>
    <row r="27" spans="1:26" ht="12.75">
      <c r="A27" s="74">
        <v>25</v>
      </c>
      <c r="B27" s="73" t="s">
        <v>60</v>
      </c>
      <c r="C27" s="73" t="s">
        <v>83</v>
      </c>
      <c r="D27" s="74">
        <v>485</v>
      </c>
      <c r="E27" s="75">
        <v>679.0123456790124</v>
      </c>
      <c r="F27" s="74">
        <v>18</v>
      </c>
      <c r="G27" s="74">
        <v>335</v>
      </c>
      <c r="H27" s="75">
        <v>674.7474747474748</v>
      </c>
      <c r="I27" s="74">
        <v>25</v>
      </c>
      <c r="J27" s="75">
        <v>1353.7598204264873</v>
      </c>
      <c r="K27" s="74">
        <v>25</v>
      </c>
      <c r="L27" s="74">
        <v>26</v>
      </c>
      <c r="M27" s="75">
        <v>971.1111111111112</v>
      </c>
      <c r="N27" s="74">
        <v>16</v>
      </c>
      <c r="O27" s="75">
        <v>2324.8709315375986</v>
      </c>
      <c r="P27" s="74">
        <v>24</v>
      </c>
      <c r="Q27" s="74">
        <v>115</v>
      </c>
      <c r="R27" s="75">
        <v>952.6748971193416</v>
      </c>
      <c r="S27" s="74">
        <v>23</v>
      </c>
      <c r="T27" s="75">
        <v>3277.54582865694</v>
      </c>
      <c r="U27" s="74">
        <v>25</v>
      </c>
      <c r="V27" s="74">
        <v>25</v>
      </c>
      <c r="W27" s="75">
        <v>970.2380952380952</v>
      </c>
      <c r="X27" s="74">
        <v>5</v>
      </c>
      <c r="Y27" s="75">
        <v>4247.7839238950355</v>
      </c>
      <c r="Z27" s="74">
        <v>25</v>
      </c>
    </row>
    <row r="28" spans="1:26" ht="12.75">
      <c r="A28" s="74">
        <v>26</v>
      </c>
      <c r="B28" s="73" t="s">
        <v>66</v>
      </c>
      <c r="C28" s="73" t="s">
        <v>87</v>
      </c>
      <c r="D28" s="74">
        <v>770</v>
      </c>
      <c r="E28" s="75">
        <v>327.16049382716045</v>
      </c>
      <c r="F28" s="74">
        <v>31</v>
      </c>
      <c r="G28" s="74">
        <v>80</v>
      </c>
      <c r="H28" s="75">
        <v>932.3232323232323</v>
      </c>
      <c r="I28" s="74">
        <v>6</v>
      </c>
      <c r="J28" s="75">
        <v>1259.4837261503928</v>
      </c>
      <c r="K28" s="74">
        <v>27</v>
      </c>
      <c r="L28" s="74">
        <v>35</v>
      </c>
      <c r="M28" s="75">
        <v>961.1111111111112</v>
      </c>
      <c r="N28" s="74">
        <v>20</v>
      </c>
      <c r="O28" s="75">
        <v>2220.594837261504</v>
      </c>
      <c r="P28" s="74">
        <v>26</v>
      </c>
      <c r="Q28" s="74">
        <v>75</v>
      </c>
      <c r="R28" s="75">
        <v>969.1358024691358</v>
      </c>
      <c r="S28" s="74">
        <v>19</v>
      </c>
      <c r="T28" s="75">
        <v>3189.7306397306397</v>
      </c>
      <c r="U28" s="74">
        <v>26</v>
      </c>
      <c r="V28" s="74">
        <v>26</v>
      </c>
      <c r="W28" s="75">
        <v>969.047619047619</v>
      </c>
      <c r="X28" s="74">
        <v>13</v>
      </c>
      <c r="Y28" s="75">
        <v>4158.7782587782585</v>
      </c>
      <c r="Z28" s="74">
        <v>26</v>
      </c>
    </row>
    <row r="29" spans="1:26" ht="12.75">
      <c r="A29" s="74">
        <v>27</v>
      </c>
      <c r="B29" s="73" t="s">
        <v>30</v>
      </c>
      <c r="C29" s="73" t="s">
        <v>27</v>
      </c>
      <c r="D29" s="74">
        <v>430</v>
      </c>
      <c r="E29" s="75">
        <v>746.9135802469135</v>
      </c>
      <c r="F29" s="74">
        <v>14</v>
      </c>
      <c r="G29" s="74">
        <v>570</v>
      </c>
      <c r="H29" s="75">
        <v>437.3737373737374</v>
      </c>
      <c r="I29" s="74">
        <v>29</v>
      </c>
      <c r="J29" s="75">
        <v>1184.2873176206508</v>
      </c>
      <c r="K29" s="74">
        <v>28</v>
      </c>
      <c r="L29" s="74">
        <v>45</v>
      </c>
      <c r="M29" s="75">
        <v>950</v>
      </c>
      <c r="N29" s="74">
        <v>25</v>
      </c>
      <c r="O29" s="75">
        <v>2134.287317620651</v>
      </c>
      <c r="P29" s="74">
        <v>27</v>
      </c>
      <c r="Q29" s="74">
        <v>52</v>
      </c>
      <c r="R29" s="75">
        <v>978.6008230452675</v>
      </c>
      <c r="S29" s="74">
        <v>14</v>
      </c>
      <c r="T29" s="75">
        <v>3112.8881406659184</v>
      </c>
      <c r="U29" s="74">
        <v>27</v>
      </c>
      <c r="V29" s="74">
        <v>7</v>
      </c>
      <c r="W29" s="75">
        <v>991.6666666666666</v>
      </c>
      <c r="X29" s="74">
        <v>3</v>
      </c>
      <c r="Y29" s="75">
        <v>4104.554807332585</v>
      </c>
      <c r="Z29" s="74">
        <v>27</v>
      </c>
    </row>
    <row r="30" spans="1:26" ht="12.75">
      <c r="A30" s="74">
        <v>28</v>
      </c>
      <c r="B30" s="73" t="s">
        <v>23</v>
      </c>
      <c r="C30" s="73" t="s">
        <v>54</v>
      </c>
      <c r="D30" s="74">
        <v>745</v>
      </c>
      <c r="E30" s="75">
        <v>358.02469135802465</v>
      </c>
      <c r="F30" s="74">
        <v>30</v>
      </c>
      <c r="G30" s="74">
        <v>410</v>
      </c>
      <c r="H30" s="75">
        <v>598.9898989898991</v>
      </c>
      <c r="I30" s="74">
        <v>26</v>
      </c>
      <c r="J30" s="75">
        <v>957.0145903479238</v>
      </c>
      <c r="K30" s="74">
        <v>30</v>
      </c>
      <c r="L30" s="74">
        <v>6</v>
      </c>
      <c r="M30" s="75">
        <v>993.3333333333334</v>
      </c>
      <c r="N30" s="74">
        <v>11</v>
      </c>
      <c r="O30" s="75">
        <v>1950.3479236812573</v>
      </c>
      <c r="P30" s="74">
        <v>30</v>
      </c>
      <c r="Q30" s="74">
        <v>149</v>
      </c>
      <c r="R30" s="75">
        <v>938.6831275720165</v>
      </c>
      <c r="S30" s="74">
        <v>24</v>
      </c>
      <c r="T30" s="75">
        <v>2889.0310512532737</v>
      </c>
      <c r="U30" s="74">
        <v>29</v>
      </c>
      <c r="V30" s="74">
        <v>47</v>
      </c>
      <c r="W30" s="75">
        <v>944.047619047619</v>
      </c>
      <c r="X30" s="74">
        <v>16</v>
      </c>
      <c r="Y30" s="75">
        <v>3833.0786703008926</v>
      </c>
      <c r="Z30" s="74">
        <v>28</v>
      </c>
    </row>
    <row r="31" spans="1:26" ht="12.75">
      <c r="A31" s="74">
        <v>29</v>
      </c>
      <c r="B31" s="73" t="s">
        <v>75</v>
      </c>
      <c r="C31" s="73" t="s">
        <v>81</v>
      </c>
      <c r="D31" s="74">
        <v>353</v>
      </c>
      <c r="E31" s="75">
        <v>841.9753086419753</v>
      </c>
      <c r="F31" s="74">
        <v>8</v>
      </c>
      <c r="G31" s="74">
        <v>703</v>
      </c>
      <c r="H31" s="75">
        <v>303.03030303030306</v>
      </c>
      <c r="I31" s="74">
        <v>30</v>
      </c>
      <c r="J31" s="75">
        <v>1145.0056116722783</v>
      </c>
      <c r="K31" s="74">
        <v>29</v>
      </c>
      <c r="L31" s="74">
        <v>55</v>
      </c>
      <c r="M31" s="75">
        <v>938.8888888888889</v>
      </c>
      <c r="N31" s="74">
        <v>29</v>
      </c>
      <c r="O31" s="75">
        <v>2083.894500561167</v>
      </c>
      <c r="P31" s="74">
        <v>28</v>
      </c>
      <c r="Q31" s="74">
        <v>425</v>
      </c>
      <c r="R31" s="75">
        <v>825.1028806584362</v>
      </c>
      <c r="S31" s="74">
        <v>29</v>
      </c>
      <c r="T31" s="75">
        <v>2908.9973812196035</v>
      </c>
      <c r="U31" s="74">
        <v>28</v>
      </c>
      <c r="V31" s="74">
        <v>142</v>
      </c>
      <c r="W31" s="75">
        <v>830.952380952381</v>
      </c>
      <c r="X31" s="74">
        <v>21</v>
      </c>
      <c r="Y31" s="75">
        <v>3739.9497621719847</v>
      </c>
      <c r="Z31" s="74">
        <v>29</v>
      </c>
    </row>
    <row r="32" spans="1:26" ht="12.75">
      <c r="A32" s="74">
        <v>30</v>
      </c>
      <c r="B32" s="73" t="s">
        <v>37</v>
      </c>
      <c r="C32" s="73" t="s">
        <v>38</v>
      </c>
      <c r="D32" s="74">
        <v>521</v>
      </c>
      <c r="E32" s="75">
        <v>634.5679012345679</v>
      </c>
      <c r="F32" s="74">
        <v>24</v>
      </c>
      <c r="G32" s="74">
        <v>234</v>
      </c>
      <c r="H32" s="75">
        <v>776.7676767676768</v>
      </c>
      <c r="I32" s="74">
        <v>23</v>
      </c>
      <c r="J32" s="75">
        <v>1411.3355780022448</v>
      </c>
      <c r="K32" s="74">
        <v>24</v>
      </c>
      <c r="L32" s="74">
        <v>305</v>
      </c>
      <c r="M32" s="75">
        <v>661.1111111111111</v>
      </c>
      <c r="N32" s="74">
        <v>31</v>
      </c>
      <c r="O32" s="75">
        <v>2072.446689113356</v>
      </c>
      <c r="P32" s="74">
        <v>29</v>
      </c>
      <c r="Q32" s="74">
        <v>615</v>
      </c>
      <c r="R32" s="75">
        <v>746.9135802469136</v>
      </c>
      <c r="S32" s="74">
        <v>31</v>
      </c>
      <c r="T32" s="75">
        <v>2819.3602693602697</v>
      </c>
      <c r="U32" s="74">
        <v>30</v>
      </c>
      <c r="V32" s="74">
        <v>117</v>
      </c>
      <c r="W32" s="75">
        <v>860.7142857142857</v>
      </c>
      <c r="X32" s="74">
        <v>19</v>
      </c>
      <c r="Y32" s="75">
        <v>3680.0745550745555</v>
      </c>
      <c r="Z32" s="74">
        <v>30</v>
      </c>
    </row>
    <row r="33" spans="1:26" ht="12.75">
      <c r="A33" s="74">
        <v>31</v>
      </c>
      <c r="B33" s="73" t="s">
        <v>77</v>
      </c>
      <c r="C33" s="73" t="s">
        <v>81</v>
      </c>
      <c r="D33" s="74">
        <v>494</v>
      </c>
      <c r="E33" s="75">
        <v>667.9012345679012</v>
      </c>
      <c r="F33" s="74">
        <v>21</v>
      </c>
      <c r="G33" s="74">
        <v>760</v>
      </c>
      <c r="H33" s="75">
        <v>245.45454545454547</v>
      </c>
      <c r="I33" s="74">
        <v>31</v>
      </c>
      <c r="J33" s="75">
        <v>913.3557800224467</v>
      </c>
      <c r="K33" s="74">
        <v>31</v>
      </c>
      <c r="L33" s="74">
        <v>45</v>
      </c>
      <c r="M33" s="75">
        <v>950</v>
      </c>
      <c r="N33" s="74">
        <v>25</v>
      </c>
      <c r="O33" s="75">
        <v>1863.3557800224467</v>
      </c>
      <c r="P33" s="74">
        <v>31</v>
      </c>
      <c r="Q33" s="74">
        <v>328</v>
      </c>
      <c r="R33" s="75">
        <v>865.0205761316872</v>
      </c>
      <c r="S33" s="74">
        <v>28</v>
      </c>
      <c r="T33" s="75">
        <v>2728.3763561541336</v>
      </c>
      <c r="U33" s="74">
        <v>31</v>
      </c>
      <c r="V33" s="74">
        <v>132</v>
      </c>
      <c r="W33" s="75">
        <v>842.8571428571429</v>
      </c>
      <c r="X33" s="74">
        <v>20</v>
      </c>
      <c r="Y33" s="75">
        <v>3571.2334990112768</v>
      </c>
      <c r="Z33" s="74">
        <v>31</v>
      </c>
    </row>
    <row r="34" spans="1:26" ht="12.75">
      <c r="A34" s="95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</sheetData>
  <mergeCells count="3">
    <mergeCell ref="A1:A2"/>
    <mergeCell ref="B1:B2"/>
    <mergeCell ref="C1:C2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1">
    <pageSetUpPr fitToPage="1"/>
  </sheetPr>
  <dimension ref="A1:Z18"/>
  <sheetViews>
    <sheetView zoomScale="88" zoomScaleNormal="88" workbookViewId="0" topLeftCell="A1">
      <selection activeCell="G23" sqref="G23"/>
    </sheetView>
  </sheetViews>
  <sheetFormatPr defaultColWidth="9.00390625" defaultRowHeight="25.5" customHeight="1"/>
  <cols>
    <col min="1" max="1" width="3.25390625" style="9" customWidth="1"/>
    <col min="2" max="2" width="20.75390625" style="14" customWidth="1"/>
    <col min="3" max="3" width="21.125" style="13" bestFit="1" customWidth="1"/>
    <col min="4" max="4" width="5.875" style="10" bestFit="1" customWidth="1"/>
    <col min="5" max="5" width="8.125" style="11" customWidth="1"/>
    <col min="6" max="6" width="3.25390625" style="9" customWidth="1"/>
    <col min="7" max="7" width="5.875" style="10" bestFit="1" customWidth="1"/>
    <col min="8" max="8" width="8.125" style="11" customWidth="1"/>
    <col min="9" max="9" width="3.25390625" style="9" customWidth="1"/>
    <col min="10" max="10" width="8.125" style="11" customWidth="1"/>
    <col min="11" max="11" width="3.375" style="9" bestFit="1" customWidth="1"/>
    <col min="12" max="12" width="5.875" style="10" bestFit="1" customWidth="1"/>
    <col min="13" max="13" width="8.125" style="11" customWidth="1"/>
    <col min="14" max="14" width="3.25390625" style="9" customWidth="1"/>
    <col min="15" max="15" width="8.125" style="11" customWidth="1"/>
    <col min="16" max="16" width="3.25390625" style="9" customWidth="1"/>
    <col min="17" max="17" width="5.75390625" style="12" customWidth="1"/>
    <col min="18" max="18" width="8.375" style="12" bestFit="1" customWidth="1"/>
    <col min="19" max="19" width="3.25390625" style="12" customWidth="1"/>
    <col min="20" max="20" width="8.125" style="12" customWidth="1"/>
    <col min="21" max="21" width="3.25390625" style="12" customWidth="1"/>
    <col min="22" max="22" width="5.875" style="12" bestFit="1" customWidth="1"/>
    <col min="23" max="23" width="8.375" style="12" bestFit="1" customWidth="1"/>
    <col min="24" max="24" width="3.375" style="12" bestFit="1" customWidth="1"/>
    <col min="25" max="25" width="8.375" style="12" bestFit="1" customWidth="1"/>
    <col min="26" max="26" width="3.375" style="12" bestFit="1" customWidth="1"/>
    <col min="27" max="16384" width="9.125" style="12" customWidth="1"/>
  </cols>
  <sheetData>
    <row r="1" spans="1:26" s="21" customFormat="1" ht="12.75" customHeight="1">
      <c r="A1" s="88" t="s">
        <v>0</v>
      </c>
      <c r="B1" s="90" t="s">
        <v>1</v>
      </c>
      <c r="C1" s="90" t="s">
        <v>2</v>
      </c>
      <c r="D1" s="22" t="s">
        <v>9</v>
      </c>
      <c r="E1" s="22"/>
      <c r="F1" s="22"/>
      <c r="G1" s="22" t="s">
        <v>10</v>
      </c>
      <c r="H1" s="22"/>
      <c r="I1" s="22"/>
      <c r="J1" s="22" t="s">
        <v>14</v>
      </c>
      <c r="K1" s="22"/>
      <c r="L1" s="22" t="s">
        <v>12</v>
      </c>
      <c r="M1" s="22"/>
      <c r="N1" s="22"/>
      <c r="O1" s="22" t="s">
        <v>15</v>
      </c>
      <c r="P1" s="23"/>
      <c r="Q1" s="22" t="s">
        <v>11</v>
      </c>
      <c r="R1" s="22"/>
      <c r="S1" s="22"/>
      <c r="T1" s="22" t="s">
        <v>16</v>
      </c>
      <c r="U1" s="23"/>
      <c r="V1" s="22" t="s">
        <v>56</v>
      </c>
      <c r="W1" s="22"/>
      <c r="X1" s="22"/>
      <c r="Y1" s="22" t="s">
        <v>57</v>
      </c>
      <c r="Z1" s="23"/>
    </row>
    <row r="2" spans="1:26" s="20" customFormat="1" ht="57" customHeight="1" thickBot="1">
      <c r="A2" s="89"/>
      <c r="B2" s="89"/>
      <c r="C2" s="89"/>
      <c r="D2" s="24" t="s">
        <v>17</v>
      </c>
      <c r="E2" s="25" t="s">
        <v>18</v>
      </c>
      <c r="F2" s="24" t="s">
        <v>13</v>
      </c>
      <c r="G2" s="24" t="s">
        <v>17</v>
      </c>
      <c r="H2" s="25" t="s">
        <v>18</v>
      </c>
      <c r="I2" s="24" t="s">
        <v>13</v>
      </c>
      <c r="J2" s="25" t="s">
        <v>18</v>
      </c>
      <c r="K2" s="24" t="s">
        <v>13</v>
      </c>
      <c r="L2" s="24" t="s">
        <v>17</v>
      </c>
      <c r="M2" s="25" t="s">
        <v>18</v>
      </c>
      <c r="N2" s="24" t="s">
        <v>13</v>
      </c>
      <c r="O2" s="25" t="s">
        <v>18</v>
      </c>
      <c r="P2" s="26" t="s">
        <v>13</v>
      </c>
      <c r="Q2" s="24" t="s">
        <v>17</v>
      </c>
      <c r="R2" s="25" t="s">
        <v>18</v>
      </c>
      <c r="S2" s="24" t="s">
        <v>13</v>
      </c>
      <c r="T2" s="25" t="s">
        <v>18</v>
      </c>
      <c r="U2" s="26" t="s">
        <v>13</v>
      </c>
      <c r="V2" s="24" t="s">
        <v>17</v>
      </c>
      <c r="W2" s="25" t="s">
        <v>18</v>
      </c>
      <c r="X2" s="24" t="s">
        <v>13</v>
      </c>
      <c r="Y2" s="25" t="s">
        <v>18</v>
      </c>
      <c r="Z2" s="26" t="s">
        <v>13</v>
      </c>
    </row>
    <row r="3" spans="1:26" ht="18" customHeight="1">
      <c r="A3" s="15">
        <v>1</v>
      </c>
      <c r="B3" s="28" t="s">
        <v>95</v>
      </c>
      <c r="C3" s="28" t="s">
        <v>96</v>
      </c>
      <c r="D3" s="16">
        <v>565</v>
      </c>
      <c r="E3" s="18">
        <f aca="true" t="shared" si="0" ref="E3:E18">IF(D3&lt;&gt;"",IF(ISNUMBER(D3),MAX(1000/TJE1*(TJE1-D3+MIN(D$1:D$65536)),0),0),"")</f>
        <v>836.6666666666667</v>
      </c>
      <c r="F3" s="19">
        <f aca="true" t="shared" si="1" ref="F3:F18">IF(E3&lt;&gt;"",RANK(E3,E$1:E$65536),"")</f>
        <v>8</v>
      </c>
      <c r="G3" s="16">
        <v>48</v>
      </c>
      <c r="H3" s="18">
        <f aca="true" t="shared" si="2" ref="H3:H18">IF(G3&lt;&gt;"",IF(ISNUMBER(G3),MAX(1000/TJE2*(TJE2-G3+MIN(G$1:G$65536)),0),0),"")</f>
        <v>1000.0000000000001</v>
      </c>
      <c r="I3" s="19">
        <f aca="true" t="shared" si="3" ref="I3:I18">IF(H3&lt;&gt;"",RANK(H3,H$1:H$65536),"")</f>
        <v>1</v>
      </c>
      <c r="J3" s="18">
        <f aca="true" t="shared" si="4" ref="J3:J18">IF(H3&lt;&gt;"",E3+H3,"")</f>
        <v>1836.666666666667</v>
      </c>
      <c r="K3" s="19">
        <f aca="true" t="shared" si="5" ref="K3:K18">IF(J3&lt;&gt;"",RANK(J3,J$1:J$65536),"")</f>
        <v>4</v>
      </c>
      <c r="L3" s="16">
        <v>150</v>
      </c>
      <c r="M3" s="18">
        <f aca="true" t="shared" si="6" ref="M3:M18">IF(L3&lt;&gt;"",IF(ISNUMBER(L3),MAX(1000/TJE3*(TJE3-L3+MIN(L$1:L$65536)),0),0),"")</f>
        <v>807.6923076923077</v>
      </c>
      <c r="N3" s="19">
        <f aca="true" t="shared" si="7" ref="N3:N18">IF(M3&lt;&gt;"",RANK(M3,M$1:M$65536),"")</f>
        <v>5</v>
      </c>
      <c r="O3" s="18">
        <f aca="true" t="shared" si="8" ref="O3:O18">IF(M3&lt;&gt;"",J3+M3,"")</f>
        <v>2644.3589743589746</v>
      </c>
      <c r="P3" s="19">
        <f aca="true" t="shared" si="9" ref="P3:P18">IF(O3&lt;&gt;"",RANK(O3,O$1:O$65536),"")</f>
        <v>2</v>
      </c>
      <c r="Q3" s="17">
        <v>53</v>
      </c>
      <c r="R3" s="18">
        <f aca="true" t="shared" si="10" ref="R3:R18">IF(Q3&lt;&gt;"",IF(ISNUMBER(Q3),MAX(1000/TJE4*(TJE4-Q3+MIN(Q$1:Q$65536)),0),0),"")</f>
        <v>965.7657657657658</v>
      </c>
      <c r="S3" s="19">
        <f aca="true" t="shared" si="11" ref="S3:S18">IF(R3&lt;&gt;"",RANK(R3,R$1:R$65536),"")</f>
        <v>3</v>
      </c>
      <c r="T3" s="18">
        <f aca="true" t="shared" si="12" ref="T3:T18">IF(R3&lt;&gt;"",O3+R3,"")</f>
        <v>3610.12474012474</v>
      </c>
      <c r="U3" s="19">
        <f aca="true" t="shared" si="13" ref="U3:U18">IF(T3&lt;&gt;"",RANK(T3,T$1:T$65536),"")</f>
        <v>1</v>
      </c>
      <c r="V3" s="16">
        <v>0</v>
      </c>
      <c r="W3" s="18">
        <f aca="true" t="shared" si="14" ref="W3:W18">IF(V3&lt;&gt;"",IF(ISNUMBER(V3),MAX(1000/TJE5*(TJE5-V3+MIN(V$1:V$65536)),0),0),"")</f>
        <v>1000</v>
      </c>
      <c r="X3" s="19">
        <f aca="true" t="shared" si="15" ref="X3:X18">IF(W3&lt;&gt;"",RANK(W3,W$1:W$65536),"")</f>
        <v>1</v>
      </c>
      <c r="Y3" s="18">
        <f aca="true" t="shared" si="16" ref="Y3:Y18">IF(W3&lt;&gt;"",T3+W3,"")</f>
        <v>4610.12474012474</v>
      </c>
      <c r="Z3" s="19">
        <f aca="true" t="shared" si="17" ref="Z3:Z18">IF(Y3&lt;&gt;"",RANK(Y3,Y$1:Y$65536),"")</f>
        <v>1</v>
      </c>
    </row>
    <row r="4" spans="1:26" ht="18" customHeight="1">
      <c r="A4" s="15">
        <v>2</v>
      </c>
      <c r="B4" s="29" t="s">
        <v>33</v>
      </c>
      <c r="C4" s="29" t="s">
        <v>32</v>
      </c>
      <c r="D4" s="17">
        <v>481</v>
      </c>
      <c r="E4" s="18">
        <f t="shared" si="0"/>
        <v>930</v>
      </c>
      <c r="F4" s="19">
        <f t="shared" si="1"/>
        <v>4</v>
      </c>
      <c r="G4" s="16">
        <v>185</v>
      </c>
      <c r="H4" s="18">
        <f t="shared" si="2"/>
        <v>861.6161616161617</v>
      </c>
      <c r="I4" s="19">
        <f t="shared" si="3"/>
        <v>12</v>
      </c>
      <c r="J4" s="18">
        <f t="shared" si="4"/>
        <v>1791.6161616161617</v>
      </c>
      <c r="K4" s="19">
        <f t="shared" si="5"/>
        <v>7</v>
      </c>
      <c r="L4" s="17">
        <v>127</v>
      </c>
      <c r="M4" s="18">
        <f t="shared" si="6"/>
        <v>837.1794871794873</v>
      </c>
      <c r="N4" s="19">
        <f t="shared" si="7"/>
        <v>4</v>
      </c>
      <c r="O4" s="18">
        <f t="shared" si="8"/>
        <v>2628.795648795649</v>
      </c>
      <c r="P4" s="19">
        <f t="shared" si="9"/>
        <v>4</v>
      </c>
      <c r="Q4" s="17">
        <v>65</v>
      </c>
      <c r="R4" s="18">
        <f t="shared" si="10"/>
        <v>954.9549549549549</v>
      </c>
      <c r="S4" s="19">
        <f t="shared" si="11"/>
        <v>5</v>
      </c>
      <c r="T4" s="18">
        <f t="shared" si="12"/>
        <v>3583.7506037506037</v>
      </c>
      <c r="U4" s="19">
        <f t="shared" si="13"/>
        <v>2</v>
      </c>
      <c r="V4" s="17">
        <v>0</v>
      </c>
      <c r="W4" s="18">
        <f t="shared" si="14"/>
        <v>1000</v>
      </c>
      <c r="X4" s="19">
        <f t="shared" si="15"/>
        <v>1</v>
      </c>
      <c r="Y4" s="18">
        <f t="shared" si="16"/>
        <v>4583.750603750604</v>
      </c>
      <c r="Z4" s="19">
        <f t="shared" si="17"/>
        <v>2</v>
      </c>
    </row>
    <row r="5" spans="1:26" ht="18" customHeight="1">
      <c r="A5" s="15">
        <v>3</v>
      </c>
      <c r="B5" s="61" t="s">
        <v>97</v>
      </c>
      <c r="C5" s="61" t="s">
        <v>98</v>
      </c>
      <c r="D5" s="16">
        <v>576</v>
      </c>
      <c r="E5" s="18">
        <f t="shared" si="0"/>
        <v>824.4444444444445</v>
      </c>
      <c r="F5" s="19">
        <f t="shared" si="1"/>
        <v>9</v>
      </c>
      <c r="G5" s="16">
        <v>75</v>
      </c>
      <c r="H5" s="18">
        <f t="shared" si="2"/>
        <v>972.7272727272727</v>
      </c>
      <c r="I5" s="19">
        <f t="shared" si="3"/>
        <v>3</v>
      </c>
      <c r="J5" s="18">
        <f t="shared" si="4"/>
        <v>1797.1717171717173</v>
      </c>
      <c r="K5" s="19">
        <f t="shared" si="5"/>
        <v>6</v>
      </c>
      <c r="L5" s="16">
        <v>158</v>
      </c>
      <c r="M5" s="18">
        <f t="shared" si="6"/>
        <v>797.4358974358975</v>
      </c>
      <c r="N5" s="19">
        <f t="shared" si="7"/>
        <v>6</v>
      </c>
      <c r="O5" s="18">
        <f t="shared" si="8"/>
        <v>2594.607614607615</v>
      </c>
      <c r="P5" s="19">
        <f t="shared" si="9"/>
        <v>5</v>
      </c>
      <c r="Q5" s="16">
        <v>68</v>
      </c>
      <c r="R5" s="18">
        <f t="shared" si="10"/>
        <v>952.2522522522522</v>
      </c>
      <c r="S5" s="19">
        <f t="shared" si="11"/>
        <v>8</v>
      </c>
      <c r="T5" s="18">
        <f t="shared" si="12"/>
        <v>3546.859866859867</v>
      </c>
      <c r="U5" s="19">
        <f t="shared" si="13"/>
        <v>4</v>
      </c>
      <c r="V5" s="17">
        <v>34</v>
      </c>
      <c r="W5" s="18">
        <f t="shared" si="14"/>
        <v>937.0370370370371</v>
      </c>
      <c r="X5" s="19">
        <f t="shared" si="15"/>
        <v>7</v>
      </c>
      <c r="Y5" s="18">
        <f t="shared" si="16"/>
        <v>4483.896903896904</v>
      </c>
      <c r="Z5" s="19">
        <f t="shared" si="17"/>
        <v>3</v>
      </c>
    </row>
    <row r="6" spans="1:26" ht="18" customHeight="1">
      <c r="A6" s="15">
        <v>4</v>
      </c>
      <c r="B6" s="27" t="s">
        <v>50</v>
      </c>
      <c r="C6" s="27" t="s">
        <v>93</v>
      </c>
      <c r="D6" s="16">
        <v>610</v>
      </c>
      <c r="E6" s="18">
        <f t="shared" si="0"/>
        <v>786.6666666666667</v>
      </c>
      <c r="F6" s="19">
        <f t="shared" si="1"/>
        <v>12</v>
      </c>
      <c r="G6" s="16">
        <v>157</v>
      </c>
      <c r="H6" s="18">
        <f t="shared" si="2"/>
        <v>889.89898989899</v>
      </c>
      <c r="I6" s="19">
        <f t="shared" si="3"/>
        <v>11</v>
      </c>
      <c r="J6" s="18">
        <f t="shared" si="4"/>
        <v>1676.5656565656568</v>
      </c>
      <c r="K6" s="19">
        <f t="shared" si="5"/>
        <v>10</v>
      </c>
      <c r="L6" s="16">
        <v>230</v>
      </c>
      <c r="M6" s="18">
        <f t="shared" si="6"/>
        <v>705.1282051282052</v>
      </c>
      <c r="N6" s="19">
        <f t="shared" si="7"/>
        <v>8</v>
      </c>
      <c r="O6" s="18">
        <f t="shared" si="8"/>
        <v>2381.693861693862</v>
      </c>
      <c r="P6" s="19">
        <f t="shared" si="9"/>
        <v>8</v>
      </c>
      <c r="Q6" s="16">
        <v>65</v>
      </c>
      <c r="R6" s="18">
        <f t="shared" si="10"/>
        <v>954.9549549549549</v>
      </c>
      <c r="S6" s="19">
        <f t="shared" si="11"/>
        <v>5</v>
      </c>
      <c r="T6" s="18">
        <f t="shared" si="12"/>
        <v>3336.648816648817</v>
      </c>
      <c r="U6" s="19">
        <f t="shared" si="13"/>
        <v>6</v>
      </c>
      <c r="V6" s="16">
        <v>0</v>
      </c>
      <c r="W6" s="18">
        <f t="shared" si="14"/>
        <v>1000</v>
      </c>
      <c r="X6" s="19">
        <f t="shared" si="15"/>
        <v>1</v>
      </c>
      <c r="Y6" s="18">
        <f t="shared" si="16"/>
        <v>4336.648816648817</v>
      </c>
      <c r="Z6" s="19">
        <f t="shared" si="17"/>
        <v>4</v>
      </c>
    </row>
    <row r="7" spans="1:26" ht="18" customHeight="1">
      <c r="A7" s="15">
        <v>5</v>
      </c>
      <c r="B7" s="27" t="s">
        <v>92</v>
      </c>
      <c r="C7" s="27" t="s">
        <v>93</v>
      </c>
      <c r="D7" s="16">
        <v>525</v>
      </c>
      <c r="E7" s="18">
        <f t="shared" si="0"/>
        <v>881.1111111111112</v>
      </c>
      <c r="F7" s="19">
        <f t="shared" si="1"/>
        <v>6</v>
      </c>
      <c r="G7" s="16">
        <v>87</v>
      </c>
      <c r="H7" s="18">
        <f t="shared" si="2"/>
        <v>960.6060606060606</v>
      </c>
      <c r="I7" s="19">
        <f t="shared" si="3"/>
        <v>4</v>
      </c>
      <c r="J7" s="18">
        <f t="shared" si="4"/>
        <v>1841.7171717171718</v>
      </c>
      <c r="K7" s="19">
        <f t="shared" si="5"/>
        <v>3</v>
      </c>
      <c r="L7" s="16">
        <v>250</v>
      </c>
      <c r="M7" s="18">
        <f t="shared" si="6"/>
        <v>679.4871794871796</v>
      </c>
      <c r="N7" s="19">
        <f t="shared" si="7"/>
        <v>9</v>
      </c>
      <c r="O7" s="18">
        <f t="shared" si="8"/>
        <v>2521.2043512043515</v>
      </c>
      <c r="P7" s="19">
        <f t="shared" si="9"/>
        <v>6</v>
      </c>
      <c r="Q7" s="16">
        <v>222</v>
      </c>
      <c r="R7" s="18">
        <f t="shared" si="10"/>
        <v>813.5135135135135</v>
      </c>
      <c r="S7" s="19">
        <f t="shared" si="11"/>
        <v>12</v>
      </c>
      <c r="T7" s="18">
        <f t="shared" si="12"/>
        <v>3334.7178647178653</v>
      </c>
      <c r="U7" s="19">
        <f t="shared" si="13"/>
        <v>7</v>
      </c>
      <c r="V7" s="17">
        <v>25</v>
      </c>
      <c r="W7" s="18">
        <f t="shared" si="14"/>
        <v>953.7037037037037</v>
      </c>
      <c r="X7" s="19">
        <f t="shared" si="15"/>
        <v>5</v>
      </c>
      <c r="Y7" s="18">
        <f t="shared" si="16"/>
        <v>4288.421568421569</v>
      </c>
      <c r="Z7" s="19">
        <f t="shared" si="17"/>
        <v>5</v>
      </c>
    </row>
    <row r="8" spans="1:26" ht="18" customHeight="1">
      <c r="A8" s="15">
        <v>6</v>
      </c>
      <c r="B8" s="27" t="s">
        <v>41</v>
      </c>
      <c r="C8" s="27" t="s">
        <v>94</v>
      </c>
      <c r="D8" s="16">
        <v>790</v>
      </c>
      <c r="E8" s="18">
        <f t="shared" si="0"/>
        <v>586.6666666666667</v>
      </c>
      <c r="F8" s="19">
        <f t="shared" si="1"/>
        <v>15</v>
      </c>
      <c r="G8" s="16">
        <v>247</v>
      </c>
      <c r="H8" s="18">
        <f t="shared" si="2"/>
        <v>798.9898989898991</v>
      </c>
      <c r="I8" s="19">
        <f t="shared" si="3"/>
        <v>13</v>
      </c>
      <c r="J8" s="18">
        <f t="shared" si="4"/>
        <v>1385.6565656565658</v>
      </c>
      <c r="K8" s="19">
        <f t="shared" si="5"/>
        <v>13</v>
      </c>
      <c r="L8" s="16">
        <v>125</v>
      </c>
      <c r="M8" s="18">
        <f t="shared" si="6"/>
        <v>839.7435897435898</v>
      </c>
      <c r="N8" s="19">
        <f t="shared" si="7"/>
        <v>3</v>
      </c>
      <c r="O8" s="18">
        <f t="shared" si="8"/>
        <v>2225.4001554001557</v>
      </c>
      <c r="P8" s="19">
        <f t="shared" si="9"/>
        <v>11</v>
      </c>
      <c r="Q8" s="16">
        <v>65</v>
      </c>
      <c r="R8" s="18">
        <f t="shared" si="10"/>
        <v>954.9549549549549</v>
      </c>
      <c r="S8" s="19">
        <f t="shared" si="11"/>
        <v>5</v>
      </c>
      <c r="T8" s="18">
        <f t="shared" si="12"/>
        <v>3180.355110355111</v>
      </c>
      <c r="U8" s="19">
        <f t="shared" si="13"/>
        <v>9</v>
      </c>
      <c r="V8" s="16">
        <v>0</v>
      </c>
      <c r="W8" s="18">
        <f t="shared" si="14"/>
        <v>1000</v>
      </c>
      <c r="X8" s="19">
        <f t="shared" si="15"/>
        <v>1</v>
      </c>
      <c r="Y8" s="18">
        <f t="shared" si="16"/>
        <v>4180.355110355111</v>
      </c>
      <c r="Z8" s="19">
        <f t="shared" si="17"/>
        <v>6</v>
      </c>
    </row>
    <row r="9" spans="1:26" ht="18" customHeight="1">
      <c r="A9" s="15">
        <v>7</v>
      </c>
      <c r="B9" s="28" t="s">
        <v>44</v>
      </c>
      <c r="C9" s="28" t="s">
        <v>45</v>
      </c>
      <c r="D9" s="17">
        <v>940</v>
      </c>
      <c r="E9" s="18">
        <f t="shared" si="0"/>
        <v>420</v>
      </c>
      <c r="F9" s="19">
        <f t="shared" si="1"/>
        <v>16</v>
      </c>
      <c r="G9" s="16">
        <v>70</v>
      </c>
      <c r="H9" s="18">
        <f t="shared" si="2"/>
        <v>977.7777777777778</v>
      </c>
      <c r="I9" s="19">
        <f t="shared" si="3"/>
        <v>2</v>
      </c>
      <c r="J9" s="18">
        <f t="shared" si="4"/>
        <v>1397.7777777777778</v>
      </c>
      <c r="K9" s="19">
        <f t="shared" si="5"/>
        <v>12</v>
      </c>
      <c r="L9" s="16">
        <v>90</v>
      </c>
      <c r="M9" s="18">
        <f t="shared" si="6"/>
        <v>884.6153846153846</v>
      </c>
      <c r="N9" s="19">
        <f t="shared" si="7"/>
        <v>2</v>
      </c>
      <c r="O9" s="18">
        <f t="shared" si="8"/>
        <v>2282.3931623931626</v>
      </c>
      <c r="P9" s="19">
        <f t="shared" si="9"/>
        <v>10</v>
      </c>
      <c r="Q9" s="16">
        <v>76</v>
      </c>
      <c r="R9" s="18">
        <f t="shared" si="10"/>
        <v>945.0450450450451</v>
      </c>
      <c r="S9" s="19">
        <f t="shared" si="11"/>
        <v>9</v>
      </c>
      <c r="T9" s="18">
        <f t="shared" si="12"/>
        <v>3227.4382074382074</v>
      </c>
      <c r="U9" s="19">
        <f t="shared" si="13"/>
        <v>8</v>
      </c>
      <c r="V9" s="16">
        <v>44</v>
      </c>
      <c r="W9" s="18">
        <f t="shared" si="14"/>
        <v>918.5185185185185</v>
      </c>
      <c r="X9" s="19">
        <f t="shared" si="15"/>
        <v>8</v>
      </c>
      <c r="Y9" s="18">
        <f t="shared" si="16"/>
        <v>4145.956725956726</v>
      </c>
      <c r="Z9" s="19">
        <f t="shared" si="17"/>
        <v>7</v>
      </c>
    </row>
    <row r="10" spans="1:26" ht="18" customHeight="1">
      <c r="A10" s="15">
        <v>8</v>
      </c>
      <c r="B10" s="28" t="s">
        <v>40</v>
      </c>
      <c r="C10" s="28" t="s">
        <v>94</v>
      </c>
      <c r="D10" s="17">
        <v>605</v>
      </c>
      <c r="E10" s="18">
        <f t="shared" si="0"/>
        <v>792.2222222222223</v>
      </c>
      <c r="F10" s="19">
        <f t="shared" si="1"/>
        <v>11</v>
      </c>
      <c r="G10" s="16">
        <v>140</v>
      </c>
      <c r="H10" s="18">
        <f t="shared" si="2"/>
        <v>907.0707070707072</v>
      </c>
      <c r="I10" s="19">
        <f t="shared" si="3"/>
        <v>9</v>
      </c>
      <c r="J10" s="18">
        <f t="shared" si="4"/>
        <v>1699.2929292929293</v>
      </c>
      <c r="K10" s="19">
        <f t="shared" si="5"/>
        <v>9</v>
      </c>
      <c r="L10" s="16">
        <v>0</v>
      </c>
      <c r="M10" s="18">
        <f t="shared" si="6"/>
        <v>1000.0000000000001</v>
      </c>
      <c r="N10" s="19">
        <f t="shared" si="7"/>
        <v>1</v>
      </c>
      <c r="O10" s="18">
        <f t="shared" si="8"/>
        <v>2699.2929292929293</v>
      </c>
      <c r="P10" s="19">
        <f t="shared" si="9"/>
        <v>1</v>
      </c>
      <c r="Q10" s="16">
        <v>640</v>
      </c>
      <c r="R10" s="18">
        <f t="shared" si="10"/>
        <v>436.93693693693695</v>
      </c>
      <c r="S10" s="19">
        <f t="shared" si="11"/>
        <v>16</v>
      </c>
      <c r="T10" s="18">
        <f t="shared" si="12"/>
        <v>3136.2298662298663</v>
      </c>
      <c r="U10" s="19">
        <f t="shared" si="13"/>
        <v>10</v>
      </c>
      <c r="V10" s="16">
        <v>25</v>
      </c>
      <c r="W10" s="18">
        <f t="shared" si="14"/>
        <v>953.7037037037037</v>
      </c>
      <c r="X10" s="19">
        <f t="shared" si="15"/>
        <v>5</v>
      </c>
      <c r="Y10" s="18">
        <f t="shared" si="16"/>
        <v>4089.9335699335697</v>
      </c>
      <c r="Z10" s="19">
        <f t="shared" si="17"/>
        <v>8</v>
      </c>
    </row>
    <row r="11" spans="1:26" ht="18" customHeight="1">
      <c r="A11" s="15">
        <v>9</v>
      </c>
      <c r="B11" s="27" t="s">
        <v>39</v>
      </c>
      <c r="C11" s="27" t="s">
        <v>94</v>
      </c>
      <c r="D11" s="17">
        <v>418</v>
      </c>
      <c r="E11" s="18">
        <f t="shared" si="0"/>
        <v>1000</v>
      </c>
      <c r="F11" s="19">
        <f t="shared" si="1"/>
        <v>1</v>
      </c>
      <c r="G11" s="16">
        <v>115</v>
      </c>
      <c r="H11" s="18">
        <f t="shared" si="2"/>
        <v>932.3232323232323</v>
      </c>
      <c r="I11" s="19">
        <f t="shared" si="3"/>
        <v>6</v>
      </c>
      <c r="J11" s="18">
        <f t="shared" si="4"/>
        <v>1932.3232323232323</v>
      </c>
      <c r="K11" s="19">
        <f t="shared" si="5"/>
        <v>1</v>
      </c>
      <c r="L11" s="16">
        <v>228</v>
      </c>
      <c r="M11" s="18">
        <f t="shared" si="6"/>
        <v>707.6923076923077</v>
      </c>
      <c r="N11" s="19">
        <f t="shared" si="7"/>
        <v>7</v>
      </c>
      <c r="O11" s="18">
        <f t="shared" si="8"/>
        <v>2640.01554001554</v>
      </c>
      <c r="P11" s="19">
        <f t="shared" si="9"/>
        <v>3</v>
      </c>
      <c r="Q11" s="17">
        <v>80</v>
      </c>
      <c r="R11" s="18">
        <f t="shared" si="10"/>
        <v>941.4414414414415</v>
      </c>
      <c r="S11" s="19">
        <f t="shared" si="11"/>
        <v>10</v>
      </c>
      <c r="T11" s="18">
        <f t="shared" si="12"/>
        <v>3581.4569814569813</v>
      </c>
      <c r="U11" s="19">
        <f t="shared" si="13"/>
        <v>3</v>
      </c>
      <c r="V11" s="17">
        <v>344</v>
      </c>
      <c r="W11" s="18">
        <f t="shared" si="14"/>
        <v>362.962962962963</v>
      </c>
      <c r="X11" s="19">
        <f t="shared" si="15"/>
        <v>12</v>
      </c>
      <c r="Y11" s="18">
        <f t="shared" si="16"/>
        <v>3944.4199444199444</v>
      </c>
      <c r="Z11" s="19">
        <f t="shared" si="17"/>
        <v>9</v>
      </c>
    </row>
    <row r="12" spans="1:26" ht="18" customHeight="1">
      <c r="A12" s="15">
        <v>10</v>
      </c>
      <c r="B12" s="27" t="s">
        <v>49</v>
      </c>
      <c r="C12" s="27" t="s">
        <v>93</v>
      </c>
      <c r="D12" s="16">
        <v>505</v>
      </c>
      <c r="E12" s="18">
        <f t="shared" si="0"/>
        <v>903.3333333333334</v>
      </c>
      <c r="F12" s="19">
        <f t="shared" si="1"/>
        <v>5</v>
      </c>
      <c r="G12" s="16">
        <v>125</v>
      </c>
      <c r="H12" s="18">
        <f t="shared" si="2"/>
        <v>922.2222222222223</v>
      </c>
      <c r="I12" s="19">
        <f t="shared" si="3"/>
        <v>8</v>
      </c>
      <c r="J12" s="18">
        <f t="shared" si="4"/>
        <v>1825.5555555555557</v>
      </c>
      <c r="K12" s="19">
        <f t="shared" si="5"/>
        <v>5</v>
      </c>
      <c r="L12" s="16">
        <v>290</v>
      </c>
      <c r="M12" s="18">
        <f t="shared" si="6"/>
        <v>628.2051282051283</v>
      </c>
      <c r="N12" s="19">
        <f t="shared" si="7"/>
        <v>10</v>
      </c>
      <c r="O12" s="18">
        <f t="shared" si="8"/>
        <v>2453.760683760684</v>
      </c>
      <c r="P12" s="19">
        <f t="shared" si="9"/>
        <v>7</v>
      </c>
      <c r="Q12" s="17">
        <v>616</v>
      </c>
      <c r="R12" s="18">
        <f t="shared" si="10"/>
        <v>458.55855855855856</v>
      </c>
      <c r="S12" s="19">
        <f t="shared" si="11"/>
        <v>15</v>
      </c>
      <c r="T12" s="18">
        <f t="shared" si="12"/>
        <v>2912.3192423192427</v>
      </c>
      <c r="U12" s="19">
        <f t="shared" si="13"/>
        <v>12</v>
      </c>
      <c r="V12" s="16">
        <v>100</v>
      </c>
      <c r="W12" s="18">
        <f t="shared" si="14"/>
        <v>814.8148148148148</v>
      </c>
      <c r="X12" s="19">
        <f t="shared" si="15"/>
        <v>9</v>
      </c>
      <c r="Y12" s="18">
        <f t="shared" si="16"/>
        <v>3727.1340571340575</v>
      </c>
      <c r="Z12" s="19">
        <f t="shared" si="17"/>
        <v>10</v>
      </c>
    </row>
    <row r="13" spans="1:26" ht="18" customHeight="1">
      <c r="A13" s="15">
        <v>11</v>
      </c>
      <c r="B13" s="28" t="s">
        <v>90</v>
      </c>
      <c r="C13" s="28" t="s">
        <v>91</v>
      </c>
      <c r="D13" s="17">
        <v>445</v>
      </c>
      <c r="E13" s="18">
        <f t="shared" si="0"/>
        <v>970</v>
      </c>
      <c r="F13" s="19">
        <f t="shared" si="1"/>
        <v>3</v>
      </c>
      <c r="G13" s="16">
        <v>141</v>
      </c>
      <c r="H13" s="18">
        <f t="shared" si="2"/>
        <v>906.0606060606061</v>
      </c>
      <c r="I13" s="19">
        <f t="shared" si="3"/>
        <v>10</v>
      </c>
      <c r="J13" s="18">
        <f t="shared" si="4"/>
        <v>1876.060606060606</v>
      </c>
      <c r="K13" s="19">
        <f t="shared" si="5"/>
        <v>2</v>
      </c>
      <c r="L13" s="17">
        <v>390</v>
      </c>
      <c r="M13" s="18">
        <f t="shared" si="6"/>
        <v>500.00000000000006</v>
      </c>
      <c r="N13" s="19">
        <f t="shared" si="7"/>
        <v>11</v>
      </c>
      <c r="O13" s="18">
        <f t="shared" si="8"/>
        <v>2376.060606060606</v>
      </c>
      <c r="P13" s="19">
        <f t="shared" si="9"/>
        <v>9</v>
      </c>
      <c r="Q13" s="16">
        <v>55</v>
      </c>
      <c r="R13" s="18">
        <f t="shared" si="10"/>
        <v>963.963963963964</v>
      </c>
      <c r="S13" s="19">
        <f t="shared" si="11"/>
        <v>4</v>
      </c>
      <c r="T13" s="18">
        <f t="shared" si="12"/>
        <v>3340.02457002457</v>
      </c>
      <c r="U13" s="19">
        <f t="shared" si="13"/>
        <v>5</v>
      </c>
      <c r="V13" s="16">
        <v>334</v>
      </c>
      <c r="W13" s="18">
        <f t="shared" si="14"/>
        <v>381.48148148148147</v>
      </c>
      <c r="X13" s="19">
        <f t="shared" si="15"/>
        <v>11</v>
      </c>
      <c r="Y13" s="18">
        <f t="shared" si="16"/>
        <v>3721.5060515060513</v>
      </c>
      <c r="Z13" s="19">
        <f t="shared" si="17"/>
        <v>11</v>
      </c>
    </row>
    <row r="14" spans="1:26" ht="18" customHeight="1">
      <c r="A14" s="15">
        <v>12</v>
      </c>
      <c r="B14" s="28" t="s">
        <v>100</v>
      </c>
      <c r="C14" s="28" t="s">
        <v>98</v>
      </c>
      <c r="D14" s="16">
        <v>685</v>
      </c>
      <c r="E14" s="18">
        <f t="shared" si="0"/>
        <v>703.3333333333334</v>
      </c>
      <c r="F14" s="19">
        <f t="shared" si="1"/>
        <v>13</v>
      </c>
      <c r="G14" s="16">
        <v>114</v>
      </c>
      <c r="H14" s="18">
        <f t="shared" si="2"/>
        <v>933.3333333333334</v>
      </c>
      <c r="I14" s="19">
        <f t="shared" si="3"/>
        <v>5</v>
      </c>
      <c r="J14" s="18">
        <f t="shared" si="4"/>
        <v>1636.6666666666667</v>
      </c>
      <c r="K14" s="19">
        <f t="shared" si="5"/>
        <v>11</v>
      </c>
      <c r="L14" s="16">
        <v>510</v>
      </c>
      <c r="M14" s="18">
        <f t="shared" si="6"/>
        <v>346.1538461538462</v>
      </c>
      <c r="N14" s="19">
        <f t="shared" si="7"/>
        <v>12</v>
      </c>
      <c r="O14" s="18">
        <f t="shared" si="8"/>
        <v>1982.820512820513</v>
      </c>
      <c r="P14" s="19">
        <f t="shared" si="9"/>
        <v>13</v>
      </c>
      <c r="Q14" s="16">
        <v>160</v>
      </c>
      <c r="R14" s="18">
        <f t="shared" si="10"/>
        <v>869.3693693693693</v>
      </c>
      <c r="S14" s="19">
        <f t="shared" si="11"/>
        <v>11</v>
      </c>
      <c r="T14" s="18">
        <f t="shared" si="12"/>
        <v>2852.189882189882</v>
      </c>
      <c r="U14" s="19">
        <f t="shared" si="13"/>
        <v>13</v>
      </c>
      <c r="V14" s="16">
        <v>121</v>
      </c>
      <c r="W14" s="18">
        <f t="shared" si="14"/>
        <v>775.925925925926</v>
      </c>
      <c r="X14" s="19">
        <f t="shared" si="15"/>
        <v>10</v>
      </c>
      <c r="Y14" s="18">
        <f t="shared" si="16"/>
        <v>3628.1158081158082</v>
      </c>
      <c r="Z14" s="19">
        <f t="shared" si="17"/>
        <v>12</v>
      </c>
    </row>
    <row r="15" spans="1:26" ht="18" customHeight="1">
      <c r="A15" s="15">
        <v>13</v>
      </c>
      <c r="B15" s="27" t="s">
        <v>51</v>
      </c>
      <c r="C15" s="27" t="s">
        <v>93</v>
      </c>
      <c r="D15" s="16">
        <v>560</v>
      </c>
      <c r="E15" s="18">
        <f t="shared" si="0"/>
        <v>842.2222222222223</v>
      </c>
      <c r="F15" s="19">
        <f t="shared" si="1"/>
        <v>7</v>
      </c>
      <c r="G15" s="17">
        <v>124</v>
      </c>
      <c r="H15" s="18">
        <f t="shared" si="2"/>
        <v>923.2323232323233</v>
      </c>
      <c r="I15" s="19">
        <f t="shared" si="3"/>
        <v>7</v>
      </c>
      <c r="J15" s="18">
        <f t="shared" si="4"/>
        <v>1765.4545454545455</v>
      </c>
      <c r="K15" s="19">
        <f t="shared" si="5"/>
        <v>8</v>
      </c>
      <c r="L15" s="17">
        <v>550</v>
      </c>
      <c r="M15" s="18">
        <f t="shared" si="6"/>
        <v>294.8717948717949</v>
      </c>
      <c r="N15" s="19">
        <f t="shared" si="7"/>
        <v>14</v>
      </c>
      <c r="O15" s="18">
        <f t="shared" si="8"/>
        <v>2060.3263403263404</v>
      </c>
      <c r="P15" s="19">
        <f t="shared" si="9"/>
        <v>12</v>
      </c>
      <c r="Q15" s="16">
        <v>15</v>
      </c>
      <c r="R15" s="18">
        <f t="shared" si="10"/>
        <v>1000</v>
      </c>
      <c r="S15" s="19">
        <f t="shared" si="11"/>
        <v>1</v>
      </c>
      <c r="T15" s="18">
        <f t="shared" si="12"/>
        <v>3060.3263403263404</v>
      </c>
      <c r="U15" s="19">
        <f t="shared" si="13"/>
        <v>11</v>
      </c>
      <c r="V15" s="16">
        <v>395</v>
      </c>
      <c r="W15" s="18">
        <f t="shared" si="14"/>
        <v>268.51851851851853</v>
      </c>
      <c r="X15" s="19">
        <f t="shared" si="15"/>
        <v>13</v>
      </c>
      <c r="Y15" s="18">
        <f t="shared" si="16"/>
        <v>3328.844858844859</v>
      </c>
      <c r="Z15" s="19">
        <f t="shared" si="17"/>
        <v>13</v>
      </c>
    </row>
    <row r="16" spans="1:26" ht="18" customHeight="1">
      <c r="A16" s="15">
        <v>14</v>
      </c>
      <c r="B16" s="29" t="s">
        <v>101</v>
      </c>
      <c r="C16" s="29" t="s">
        <v>102</v>
      </c>
      <c r="D16" s="16">
        <v>685</v>
      </c>
      <c r="E16" s="18">
        <f t="shared" si="0"/>
        <v>703.3333333333334</v>
      </c>
      <c r="F16" s="19">
        <f t="shared" si="1"/>
        <v>13</v>
      </c>
      <c r="G16" s="16">
        <v>645</v>
      </c>
      <c r="H16" s="18">
        <f t="shared" si="2"/>
        <v>396.969696969697</v>
      </c>
      <c r="I16" s="19">
        <f t="shared" si="3"/>
        <v>14</v>
      </c>
      <c r="J16" s="18">
        <f t="shared" si="4"/>
        <v>1100.3030303030305</v>
      </c>
      <c r="K16" s="19">
        <f t="shared" si="5"/>
        <v>15</v>
      </c>
      <c r="L16" s="16">
        <v>522</v>
      </c>
      <c r="M16" s="18">
        <f t="shared" si="6"/>
        <v>330.7692307692308</v>
      </c>
      <c r="N16" s="19">
        <f t="shared" si="7"/>
        <v>13</v>
      </c>
      <c r="O16" s="18">
        <f t="shared" si="8"/>
        <v>1431.0722610722612</v>
      </c>
      <c r="P16" s="19">
        <f t="shared" si="9"/>
        <v>14</v>
      </c>
      <c r="Q16" s="16">
        <v>48</v>
      </c>
      <c r="R16" s="18">
        <f t="shared" si="10"/>
        <v>970.2702702702703</v>
      </c>
      <c r="S16" s="19">
        <f t="shared" si="11"/>
        <v>2</v>
      </c>
      <c r="T16" s="18">
        <f t="shared" si="12"/>
        <v>2401.3425313425314</v>
      </c>
      <c r="U16" s="19">
        <f t="shared" si="13"/>
        <v>14</v>
      </c>
      <c r="V16" s="16">
        <v>460</v>
      </c>
      <c r="W16" s="18">
        <f t="shared" si="14"/>
        <v>148.14814814814815</v>
      </c>
      <c r="X16" s="19">
        <f t="shared" si="15"/>
        <v>15</v>
      </c>
      <c r="Y16" s="18">
        <f t="shared" si="16"/>
        <v>2549.4906794906797</v>
      </c>
      <c r="Z16" s="19">
        <f t="shared" si="17"/>
        <v>14</v>
      </c>
    </row>
    <row r="17" spans="1:26" ht="18" customHeight="1">
      <c r="A17" s="15">
        <v>15</v>
      </c>
      <c r="B17" s="28" t="s">
        <v>99</v>
      </c>
      <c r="C17" s="28" t="s">
        <v>94</v>
      </c>
      <c r="D17" s="17">
        <v>585</v>
      </c>
      <c r="E17" s="18">
        <f t="shared" si="0"/>
        <v>814.4444444444445</v>
      </c>
      <c r="F17" s="19">
        <f t="shared" si="1"/>
        <v>10</v>
      </c>
      <c r="G17" s="16">
        <v>675</v>
      </c>
      <c r="H17" s="18">
        <f t="shared" si="2"/>
        <v>366.6666666666667</v>
      </c>
      <c r="I17" s="19">
        <f t="shared" si="3"/>
        <v>15</v>
      </c>
      <c r="J17" s="18">
        <f t="shared" si="4"/>
        <v>1181.111111111111</v>
      </c>
      <c r="K17" s="19">
        <f t="shared" si="5"/>
        <v>14</v>
      </c>
      <c r="L17" s="16">
        <v>690</v>
      </c>
      <c r="M17" s="18">
        <f t="shared" si="6"/>
        <v>115.3846153846154</v>
      </c>
      <c r="N17" s="19">
        <f t="shared" si="7"/>
        <v>15</v>
      </c>
      <c r="O17" s="18">
        <f t="shared" si="8"/>
        <v>1296.4957264957266</v>
      </c>
      <c r="P17" s="19">
        <f t="shared" si="9"/>
        <v>15</v>
      </c>
      <c r="Q17" s="16">
        <v>508</v>
      </c>
      <c r="R17" s="18">
        <f t="shared" si="10"/>
        <v>555.8558558558559</v>
      </c>
      <c r="S17" s="19">
        <f t="shared" si="11"/>
        <v>14</v>
      </c>
      <c r="T17" s="18">
        <f t="shared" si="12"/>
        <v>1852.3515823515825</v>
      </c>
      <c r="U17" s="19">
        <f t="shared" si="13"/>
        <v>15</v>
      </c>
      <c r="V17" s="16">
        <v>405</v>
      </c>
      <c r="W17" s="18">
        <f t="shared" si="14"/>
        <v>250</v>
      </c>
      <c r="X17" s="19">
        <f t="shared" si="15"/>
        <v>14</v>
      </c>
      <c r="Y17" s="18">
        <f t="shared" si="16"/>
        <v>2102.3515823515827</v>
      </c>
      <c r="Z17" s="19">
        <f t="shared" si="17"/>
        <v>15</v>
      </c>
    </row>
    <row r="18" spans="1:26" ht="18" customHeight="1">
      <c r="A18" s="15">
        <v>16</v>
      </c>
      <c r="B18" s="28" t="s">
        <v>88</v>
      </c>
      <c r="C18" s="28" t="s">
        <v>89</v>
      </c>
      <c r="D18" s="17">
        <v>428</v>
      </c>
      <c r="E18" s="18">
        <f t="shared" si="0"/>
        <v>988.8888888888889</v>
      </c>
      <c r="F18" s="19">
        <f t="shared" si="1"/>
        <v>2</v>
      </c>
      <c r="G18" s="17">
        <v>930</v>
      </c>
      <c r="H18" s="18">
        <f t="shared" si="2"/>
        <v>109.0909090909091</v>
      </c>
      <c r="I18" s="19">
        <f t="shared" si="3"/>
        <v>16</v>
      </c>
      <c r="J18" s="18">
        <f t="shared" si="4"/>
        <v>1097.979797979798</v>
      </c>
      <c r="K18" s="19">
        <f t="shared" si="5"/>
        <v>16</v>
      </c>
      <c r="L18" s="17" t="s">
        <v>103</v>
      </c>
      <c r="M18" s="18">
        <f t="shared" si="6"/>
        <v>0</v>
      </c>
      <c r="N18" s="19">
        <f t="shared" si="7"/>
        <v>16</v>
      </c>
      <c r="O18" s="18">
        <f t="shared" si="8"/>
        <v>1097.979797979798</v>
      </c>
      <c r="P18" s="19">
        <f t="shared" si="9"/>
        <v>16</v>
      </c>
      <c r="Q18" s="16">
        <v>355</v>
      </c>
      <c r="R18" s="18">
        <f t="shared" si="10"/>
        <v>693.6936936936937</v>
      </c>
      <c r="S18" s="19">
        <f t="shared" si="11"/>
        <v>13</v>
      </c>
      <c r="T18" s="18">
        <f t="shared" si="12"/>
        <v>1791.6734916734918</v>
      </c>
      <c r="U18" s="19">
        <f t="shared" si="13"/>
        <v>16</v>
      </c>
      <c r="V18" s="16" t="s">
        <v>104</v>
      </c>
      <c r="W18" s="18">
        <f t="shared" si="14"/>
        <v>0</v>
      </c>
      <c r="X18" s="19">
        <f t="shared" si="15"/>
        <v>16</v>
      </c>
      <c r="Y18" s="18">
        <f t="shared" si="16"/>
        <v>1791.6734916734918</v>
      </c>
      <c r="Z18" s="19">
        <f t="shared" si="17"/>
        <v>16</v>
      </c>
    </row>
  </sheetData>
  <mergeCells count="3">
    <mergeCell ref="A1:A2"/>
    <mergeCell ref="B1:B2"/>
    <mergeCell ref="C1:C2"/>
  </mergeCells>
  <printOptions gridLines="1" horizontalCentered="1"/>
  <pageMargins left="0.1968503937007874" right="0.1968503937007874" top="0.9448818897637796" bottom="0.3937007874015748" header="0.35433070866141736" footer="0"/>
  <pageSetup fitToHeight="1" fitToWidth="1" horizontalDpi="300" verticalDpi="300" orientation="landscape" paperSize="9" scale="82" r:id="rId1"/>
  <headerFooter alignWithMargins="0">
    <oddHeader>&amp;C&amp;"Arial CE,Pogrubiony"&amp;18MATNIA 2007&amp;"Arial CE,Normalny"&amp;10
&amp;12KATEGORIA  TJ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D6"/>
  <sheetViews>
    <sheetView workbookViewId="0" topLeftCell="A1">
      <selection activeCell="C36" sqref="C36"/>
    </sheetView>
  </sheetViews>
  <sheetFormatPr defaultColWidth="9.00390625" defaultRowHeight="12.75"/>
  <cols>
    <col min="1" max="1" width="9.75390625" style="0" bestFit="1" customWidth="1"/>
  </cols>
  <sheetData>
    <row r="1" spans="1:4" ht="12.75">
      <c r="A1" s="91" t="s">
        <v>3</v>
      </c>
      <c r="B1" s="92"/>
      <c r="C1" s="93" t="s">
        <v>4</v>
      </c>
      <c r="D1" s="94"/>
    </row>
    <row r="2" spans="1:4" ht="12.75">
      <c r="A2" s="1" t="s">
        <v>5</v>
      </c>
      <c r="B2" s="2">
        <v>810</v>
      </c>
      <c r="C2" s="5" t="s">
        <v>5</v>
      </c>
      <c r="D2" s="6">
        <v>900</v>
      </c>
    </row>
    <row r="3" spans="1:4" ht="12.75">
      <c r="A3" s="1" t="s">
        <v>6</v>
      </c>
      <c r="B3" s="2">
        <v>990</v>
      </c>
      <c r="C3" s="5" t="s">
        <v>6</v>
      </c>
      <c r="D3" s="6">
        <v>990</v>
      </c>
    </row>
    <row r="4" spans="1:4" ht="12.75">
      <c r="A4" s="1" t="s">
        <v>7</v>
      </c>
      <c r="B4" s="2">
        <v>900</v>
      </c>
      <c r="C4" s="5" t="s">
        <v>7</v>
      </c>
      <c r="D4" s="6">
        <v>780</v>
      </c>
    </row>
    <row r="5" spans="1:4" ht="12.75">
      <c r="A5" s="1" t="s">
        <v>8</v>
      </c>
      <c r="B5" s="2">
        <v>2430</v>
      </c>
      <c r="C5" s="5" t="s">
        <v>8</v>
      </c>
      <c r="D5" s="6">
        <v>1110</v>
      </c>
    </row>
    <row r="6" spans="1:4" ht="12.75">
      <c r="A6" s="3" t="s">
        <v>58</v>
      </c>
      <c r="B6" s="4">
        <v>840</v>
      </c>
      <c r="C6" s="7" t="s">
        <v>58</v>
      </c>
      <c r="D6" s="8">
        <v>540</v>
      </c>
    </row>
  </sheetData>
  <mergeCells count="2">
    <mergeCell ref="A1:B1"/>
    <mergeCell ref="C1:D1"/>
  </mergeCells>
  <printOptions/>
  <pageMargins left="0.75" right="0.75" top="1" bottom="1" header="0.5" footer="0.5"/>
  <pageSetup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Gdulek</cp:lastModifiedBy>
  <cp:lastPrinted>2007-06-10T07:25:46Z</cp:lastPrinted>
  <dcterms:created xsi:type="dcterms:W3CDTF">1998-06-05T10:25:00Z</dcterms:created>
  <dcterms:modified xsi:type="dcterms:W3CDTF">2007-06-12T07:55:54Z</dcterms:modified>
  <cp:category/>
  <cp:version/>
  <cp:contentType/>
  <cp:contentStatus/>
</cp:coreProperties>
</file>