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2" windowWidth="19200" windowHeight="8712" tabRatio="601" activeTab="0"/>
  </bookViews>
  <sheets>
    <sheet name="PROTOKÓŁ" sheetId="1" r:id="rId1"/>
    <sheet name="TS" sheetId="2" r:id="rId2"/>
    <sheet name="TJ" sheetId="3" r:id="rId3"/>
    <sheet name="TM" sheetId="4" r:id="rId4"/>
    <sheet name="TD" sheetId="5" r:id="rId5"/>
    <sheet name="TP" sheetId="6" r:id="rId6"/>
    <sheet name="TN" sheetId="7" r:id="rId7"/>
    <sheet name="Stałe" sheetId="8" r:id="rId8"/>
  </sheets>
  <definedNames>
    <definedName name="_xlnm.Print_Area" localSheetId="2">'TJ'!$A:$P</definedName>
    <definedName name="_xlnm.Print_Area" localSheetId="1">'TS'!$A:$P</definedName>
    <definedName name="TDE1">'Stałe'!$H$2</definedName>
    <definedName name="TDE2">'Stałe'!$H$3</definedName>
    <definedName name="TDE3">'Stałe'!$H$4</definedName>
    <definedName name="TDE4">'Stałe'!$H$5</definedName>
    <definedName name="TJE1">'Stałe'!$D$2</definedName>
    <definedName name="TJE2">'Stałe'!$D$3</definedName>
    <definedName name="TJE3">'Stałe'!$D$4</definedName>
    <definedName name="TJE4">'Stałe'!$D$5</definedName>
    <definedName name="TME1">'Stałe'!$F$2</definedName>
    <definedName name="TME2">'Stałe'!$F$3</definedName>
    <definedName name="TME3">'Stałe'!$F$4</definedName>
    <definedName name="TME4">'Stałe'!$F$5</definedName>
    <definedName name="TPE1">'Stałe'!$J$2</definedName>
    <definedName name="TSE1">'Stałe'!$B$2</definedName>
    <definedName name="TSE2">'Stałe'!$B$3</definedName>
    <definedName name="TSE3">'Stałe'!$B$4</definedName>
    <definedName name="TSE4">'Stałe'!$B$5</definedName>
  </definedNames>
  <calcPr fullCalcOnLoad="1"/>
</workbook>
</file>

<file path=xl/sharedStrings.xml><?xml version="1.0" encoding="utf-8"?>
<sst xmlns="http://schemas.openxmlformats.org/spreadsheetml/2006/main" count="431" uniqueCount="214">
  <si>
    <t>Miejsce</t>
  </si>
  <si>
    <t>Imię i nazwisko</t>
  </si>
  <si>
    <t>Miejscowość</t>
  </si>
  <si>
    <t>TS</t>
  </si>
  <si>
    <t>TJ</t>
  </si>
  <si>
    <t>E1</t>
  </si>
  <si>
    <t>E2</t>
  </si>
  <si>
    <t>E3</t>
  </si>
  <si>
    <t>E4</t>
  </si>
  <si>
    <t>Etap 1</t>
  </si>
  <si>
    <t>Etap 2</t>
  </si>
  <si>
    <t>Etap 4</t>
  </si>
  <si>
    <t>Etap 3</t>
  </si>
  <si>
    <t>miejsce</t>
  </si>
  <si>
    <t>Po etapie 2</t>
  </si>
  <si>
    <t>Po etapie 3</t>
  </si>
  <si>
    <t>Po etapie 4</t>
  </si>
  <si>
    <t>punkty
karne</t>
  </si>
  <si>
    <t>punkty
przelicze-
niowe</t>
  </si>
  <si>
    <t>Imię i Nazwisko</t>
  </si>
  <si>
    <t>TM</t>
  </si>
  <si>
    <t>TD</t>
  </si>
  <si>
    <t>Klub</t>
  </si>
  <si>
    <t>TP</t>
  </si>
  <si>
    <t>punkty przeli-
czeniowe</t>
  </si>
  <si>
    <r>
      <t>3.</t>
    </r>
    <r>
      <rPr>
        <b/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WSPÓŁORGANIZATORZY:</t>
    </r>
    <r>
      <rPr>
        <sz val="12"/>
        <rFont val="Times New Roman"/>
        <family val="1"/>
      </rPr>
      <t xml:space="preserve"> 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</si>
  <si>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Powiatowe Zrzeszenie LZS w Jeleniej Górze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</si>
  <si>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Gminny Ludowy Klub Sportowy „Jeżów Sudecki” w Jeżowie Sudeckim</t>
    </r>
  </si>
  <si>
    <t>Kierownik Zawodów: Adam Rodziewicz (PInO)</t>
  </si>
  <si>
    <t>Sędzia Główny: Marek Wąsowski (PInO)</t>
  </si>
  <si>
    <t>KIEROWNIK ZAWODÓW</t>
  </si>
  <si>
    <t xml:space="preserve">      Adam Rodziewicz</t>
  </si>
  <si>
    <r>
      <t>4.</t>
    </r>
    <r>
      <rPr>
        <b/>
        <sz val="7"/>
        <rFont val="Times New Roman"/>
        <family val="1"/>
      </rPr>
      <t>     </t>
    </r>
    <r>
      <rPr>
        <b/>
        <sz val="12"/>
        <rFont val="Times New Roman"/>
        <family val="1"/>
      </rPr>
      <t xml:space="preserve"> IMPREZA FINANSOWANA ZE ŚRODKÓW:</t>
    </r>
    <r>
      <rPr>
        <sz val="12"/>
        <rFont val="Times New Roman"/>
        <family val="1"/>
      </rPr>
      <t xml:space="preserve"> 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</si>
  <si>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Gminny Jeżów Sudecki</t>
    </r>
  </si>
  <si>
    <t>6.  KLASYFIKACJE:</t>
  </si>
  <si>
    <t>10.  ZESPÓŁ ORGANIZATORÓW:</t>
  </si>
  <si>
    <t>11. PROTESTY:</t>
  </si>
  <si>
    <t>Sekretariat: Barbara Patlewicz</t>
  </si>
  <si>
    <t xml:space="preserve">                       SĘDZIA GŁÓWNY</t>
  </si>
  <si>
    <t xml:space="preserve">                               Marek Wąsowski</t>
  </si>
  <si>
    <t xml:space="preserve">5. ETAPY: </t>
  </si>
  <si>
    <t>W trakcie zawodów obowiązywała tylko klasyfikacja zespołowa - suma pkt. przeliczeniowych
zdobytych przez zespół w 3 (2) etapach. Dodatkowo z odrębną klasyfikacją przeprowadzono
etap nocny dla uczestników z kategorii TM i TD określony jako kategoria TN.</t>
  </si>
  <si>
    <t>TN</t>
  </si>
  <si>
    <r>
      <t>9.  SĘDZIOWANIE I PUNKTACJA:</t>
    </r>
    <r>
      <rPr>
        <sz val="12"/>
        <rFont val="Times New Roman"/>
        <family val="1"/>
      </rPr>
      <t xml:space="preserve"> zgodnie z Zasadami Punktacji ZG PTTK oraz Regulaminem
Pucharu Dolnego Śląska w MnO</t>
    </r>
  </si>
  <si>
    <r>
      <t>1.</t>
    </r>
    <r>
      <rPr>
        <b/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TERMIN  I  MIEJSCE: 20</t>
    </r>
    <r>
      <rPr>
        <sz val="12"/>
        <rFont val="Times New Roman"/>
        <family val="1"/>
      </rPr>
      <t xml:space="preserve"> - 21 marzec 2010 r. w Siedlęcinie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</si>
  <si>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Rada Sołecka w Siedlęcinie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</si>
  <si>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Województwa Dolnośląskiego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</si>
  <si>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Powiatu Jeleniogórskiego</t>
    </r>
  </si>
  <si>
    <t>Etap I kat. TN (nocny) „Nocny Ortokorytarz” Autor: Adam Rodziewicz</t>
  </si>
  <si>
    <t>Etap III kat. TS/TJ (nocny) „Prawie jak w Unii” Autor: Adam Rodziewicz</t>
  </si>
  <si>
    <t>Sędziowanie: Barbara Patlewicz, Bożena Matuszewska, Damian Krajniak</t>
  </si>
  <si>
    <t>Zespół techniczny: Radosław Onyszkiewicz + zespół</t>
  </si>
  <si>
    <t>Na imprezie wybrano komisję odwoławczą w skłądzie: Tadeusz Sławiński, Roman Trocha, Jacek 
Wieszaczewski. W trakcie zawodów nie zgłoszono protestów.</t>
  </si>
  <si>
    <t>Orientop Wrocław</t>
  </si>
  <si>
    <t>Szałaj Przemysław
Szymański Łukasz</t>
  </si>
  <si>
    <t>SKKT Wawrzyszów (PTTK Strzelin)</t>
  </si>
  <si>
    <t>Niechwiej Patrycja
Gwizd Kamil</t>
  </si>
  <si>
    <t>MKKT Bogatynia (PG1)</t>
  </si>
  <si>
    <t>Pieniążek Bartek
Boberda Patryk</t>
  </si>
  <si>
    <t>Gimnazjum Bolków</t>
  </si>
  <si>
    <t>Golanowski Michał
Kisiel Krystian</t>
  </si>
  <si>
    <t>SKKT Świeradowskie Orły</t>
  </si>
  <si>
    <t>Desput Krzysztof
Desput Marcin</t>
  </si>
  <si>
    <t>KTK Łapiguz Siedlęcin</t>
  </si>
  <si>
    <t>Masełko Marcel
Miśkiewicz Michał</t>
  </si>
  <si>
    <t>INO-TOP PTSM Zgorzelec (Gim. 1)</t>
  </si>
  <si>
    <t>Podkówka Mateusz</t>
  </si>
  <si>
    <t>Rogowska Agata
Pustelnik Katarzyna</t>
  </si>
  <si>
    <t>Niutek (Gimnazjum)</t>
  </si>
  <si>
    <t>Ślęzak Przemysław
Korwin Piotrowska Agata</t>
  </si>
  <si>
    <t>ZSO Kowary</t>
  </si>
  <si>
    <t>Andrzejewski Michał
Tomaszewski Michał</t>
  </si>
  <si>
    <t>Wiking Szczecin (Gim. 3)</t>
  </si>
  <si>
    <t>Drosik Przemysław
Matkowski Aleksander</t>
  </si>
  <si>
    <t>Niutek (Prywatne Gimnazjum)</t>
  </si>
  <si>
    <t>Maguda Ewelina
Zarębiński Kamil</t>
  </si>
  <si>
    <t>Czuchaj Paulina
Łakoma Kornelia</t>
  </si>
  <si>
    <t>Wesołowski Krzysztof
Dusznik Szymon</t>
  </si>
  <si>
    <t>nkl</t>
  </si>
  <si>
    <t>Olewniczak Piotr
Wałach Karol</t>
  </si>
  <si>
    <t>Koczewska Joanna
Mazur Daria</t>
  </si>
  <si>
    <t>Brzostowska Monika
Fierkowicz Kamila</t>
  </si>
  <si>
    <t>Owsianka Kinga
Zgadzaj Karolina</t>
  </si>
  <si>
    <t>INO-TOP PTSM Zgorzelec (Zawidów)</t>
  </si>
  <si>
    <t>Matejewicz Michał
Kulikowski Dominik</t>
  </si>
  <si>
    <t>SKKT Wleń</t>
  </si>
  <si>
    <t>Murjas Amanda
Puka Cezary</t>
  </si>
  <si>
    <t>Wołczek Luiza
Sadowski Jacek</t>
  </si>
  <si>
    <t>Figol Jakub
Stachyra Andrzej</t>
  </si>
  <si>
    <t>INO-TOP PTSM Zgorzelec (ZSPiG Sulików)</t>
  </si>
  <si>
    <t>Romańczuk Paulina
Kasperek Kamil</t>
  </si>
  <si>
    <t>Skoczyński Jakub
Skoczyński Arek</t>
  </si>
  <si>
    <t>PKT Plessino Pszczyna</t>
  </si>
  <si>
    <t>Szczudlik Grzegorz
Mandziejewicz Norbert</t>
  </si>
  <si>
    <t>Niutek (SP2)</t>
  </si>
  <si>
    <t>Woźniak Barbara
Zań Mateusz</t>
  </si>
  <si>
    <t>SP Radogoszcz</t>
  </si>
  <si>
    <t>Kawalec Joanna
Lachowicz Dominik</t>
  </si>
  <si>
    <t>Chudzik Jarosław
Olechowski Oskar</t>
  </si>
  <si>
    <t>Samsel Bartosz
Smalec Edgar</t>
  </si>
  <si>
    <t>Orzoł Jarosław
Majewska Marta</t>
  </si>
  <si>
    <t>Serafin Michał</t>
  </si>
  <si>
    <t>Pawłowicz Adam
Pawłowicz Maciej</t>
  </si>
  <si>
    <t>Niutek</t>
  </si>
  <si>
    <t>Solenta Angelika
Mazan Bartłomiej</t>
  </si>
  <si>
    <t>MKKT Bogatynia
Wiking Szczecin</t>
  </si>
  <si>
    <t>Kochanowski Michał</t>
  </si>
  <si>
    <t>INO-TOP PTSM Zgorzelec</t>
  </si>
  <si>
    <t>Wiking Szczcin</t>
  </si>
  <si>
    <t>Wesołowska Angelika
Kowalska Weronika</t>
  </si>
  <si>
    <t>Koczarski Zdzisław</t>
  </si>
  <si>
    <t>Ligienza Krzysztof
Trocha Roman</t>
  </si>
  <si>
    <t>Orintop Wrocław
PTTK Strzelin</t>
  </si>
  <si>
    <t>Skoczyński Adam
Wieszaczewski Jacek</t>
  </si>
  <si>
    <t>PKT Plessino Pszczyna
PTTK Strzelin</t>
  </si>
  <si>
    <t>Idzik Paweł
Duda Jakub</t>
  </si>
  <si>
    <t>KTK Łapiguz Siedlęcin
MKKT Bogatynia</t>
  </si>
  <si>
    <t>Sławiński Tadeusz</t>
  </si>
  <si>
    <t>PTSM Lubań</t>
  </si>
  <si>
    <t>Sadowski Tadeusz</t>
  </si>
  <si>
    <t>Zapotoczny Arkadiusz</t>
  </si>
  <si>
    <t>Dubowik Szymon
Ludwisiak Monika</t>
  </si>
  <si>
    <t>Wróblewska Anna
Kuklińska Martyna
Fehring-Dworak Justyna</t>
  </si>
  <si>
    <t>Stęplewska Patrycja
Junkiewicz Damian</t>
  </si>
  <si>
    <t>Karwata Krystian
Kruszewski Jakub</t>
  </si>
  <si>
    <t>Wąsik Radosław
Gut Karolina</t>
  </si>
  <si>
    <t>Mytkowski Mikołaj
Seidel Rafał
Bielawski Mateusz</t>
  </si>
  <si>
    <t>Byjoś Michał
Oleksy Jakub</t>
  </si>
  <si>
    <t>SP Płóczki Górne Agat</t>
  </si>
  <si>
    <t>Kaczmarek Kamila
Kaczmarek Klaudia
Rogóż Paula</t>
  </si>
  <si>
    <t>Czap Mateusz
Danielak Ada
Ciupa Dawid</t>
  </si>
  <si>
    <t>Romańczuk Arkadiusz
Zań Patryk
Piotrowski Patryk</t>
  </si>
  <si>
    <t>Karmelita Dawid
Desput Małgorzata</t>
  </si>
  <si>
    <t>Markowski Przemysław
Marut Tomasz
Cieślak Hubert</t>
  </si>
  <si>
    <t>Rama Adrian
Dyś Przemysław</t>
  </si>
  <si>
    <t>INO-TOP PTSM Zgorzelec (Sp 5)</t>
  </si>
  <si>
    <t>Czaja Kacper
Śpiewak Wiktoria
Nalepka Magdalena</t>
  </si>
  <si>
    <t>Maguda Joanna
Grudniewicz Joanna</t>
  </si>
  <si>
    <t>Wdowikowska Karolina
Pytel Daniel</t>
  </si>
  <si>
    <t>Olkowski Patryk
Olkowski Daniel</t>
  </si>
  <si>
    <t>Jabłonowska Marta
Lewkowska Anita</t>
  </si>
  <si>
    <t>Jagiełka Wojciech
Zawisza Bartosz</t>
  </si>
  <si>
    <t>Tomaszewski Emil
Krzykowski Michał</t>
  </si>
  <si>
    <t>Doroszczak Katarzyna
Słabkowska Izabela
Bunak Oliwia</t>
  </si>
  <si>
    <t>Murlak Emil
Marciniak Mateusz</t>
  </si>
  <si>
    <t>Król Nicole
Ćwilichowska Klaudia</t>
  </si>
  <si>
    <t>Jałocha Kamila
Zaradzińska Dominika</t>
  </si>
  <si>
    <t>INO-TOP PTSM Zgorzelec (Sulików)</t>
  </si>
  <si>
    <t>Rokicki Konrad
Jasiński Patryk
Leśniak Karol</t>
  </si>
  <si>
    <t>Cybulska Martyna</t>
  </si>
  <si>
    <t>Kowalonek Martyna
Śliwczyńska Gabriela</t>
  </si>
  <si>
    <t>Gawryjołek Aldona
Gawryjołek Kalina</t>
  </si>
  <si>
    <t>Piłat Michał
Łohyń Kacper</t>
  </si>
  <si>
    <t>MKKT Bogatynia (SP 1)</t>
  </si>
  <si>
    <t>Salawa Maria
Salawa Katarzyna</t>
  </si>
  <si>
    <t>Kurek Konrad
Brejwo Łukasz</t>
  </si>
  <si>
    <t>Szałaj Rafał
Swatek Jakub</t>
  </si>
  <si>
    <t>Romanowicz Marcin
Sidzisz Nikola</t>
  </si>
  <si>
    <t>Ruta Piotr
Kuś Katarzyna</t>
  </si>
  <si>
    <t>Podanowska Karolina
Rejko Paulina</t>
  </si>
  <si>
    <t>Szymańska Katarzyna
Hebdowska Magdalena</t>
  </si>
  <si>
    <t>Piłat Maria
Woźniak Klaudia
Żelazo Paulina</t>
  </si>
  <si>
    <t>Smoka Adrian
Ostrowski Kamil</t>
  </si>
  <si>
    <t>Andziulewicz Ola
Podkomorzy Mateusz</t>
  </si>
  <si>
    <t>Gąsiorowska Julia
Pelc Aleksandra</t>
  </si>
  <si>
    <t>Malawska Anna
Marczenko Daria
Kowalska Kaja</t>
  </si>
  <si>
    <t>Martyniuk Kacper
Kain Kacper</t>
  </si>
  <si>
    <t>Topa Klaudia
Podlaska Marta</t>
  </si>
  <si>
    <t>Frankowska Angelika
Urbanowicz Bartosz</t>
  </si>
  <si>
    <t>Ołowińska Agata
Sikora Beata</t>
  </si>
  <si>
    <t>PK</t>
  </si>
  <si>
    <t>Gola Mikołaj
Matuszewski Gracjan</t>
  </si>
  <si>
    <t>Hołczyński Adrian
Kulig Tomasz
Zięba Hanna</t>
  </si>
  <si>
    <t>abs</t>
  </si>
  <si>
    <t>Jugowski Wojciech</t>
  </si>
  <si>
    <t>Rabski Mateusz</t>
  </si>
  <si>
    <t>Kutko Stella</t>
  </si>
  <si>
    <t>Wojciechowska Małgorzata</t>
  </si>
  <si>
    <t>Koczan Lucyna
Trubisz Zofia</t>
  </si>
  <si>
    <t>Lewandowska Natalia</t>
  </si>
  <si>
    <t>Lewandowska Aleksandra</t>
  </si>
  <si>
    <t>Kwiatkowski Łukasz</t>
  </si>
  <si>
    <t>Bauer Wojtek</t>
  </si>
  <si>
    <t>Łabuz Janina
Łabuz Agnieszka
Kucznir Piotr</t>
  </si>
  <si>
    <t>Kozak Karol
Mania Marta</t>
  </si>
  <si>
    <t>Rostankowski Dawid
Karmielita Dawid</t>
  </si>
  <si>
    <t>Oleksy Jakub
Byjoś Michał</t>
  </si>
  <si>
    <t>Okowińska Agata
Sikora Beata</t>
  </si>
  <si>
    <t>Orientop Wrocław
KTK Łapiguz</t>
  </si>
  <si>
    <t>Wiking Szczecin (Gim)</t>
  </si>
  <si>
    <t>Żurawski Jakub
Brzuchalska Patrycja</t>
  </si>
  <si>
    <t>Desput Janusz
Szymaniak Dawid</t>
  </si>
  <si>
    <t>Sadowska Agata
Nowińska Roksana</t>
  </si>
  <si>
    <t>Leszczyński Kacper
Ściga Jakub</t>
  </si>
  <si>
    <t>Rostankowski Dawid</t>
  </si>
  <si>
    <t>Wilczacki Dariusz
Lewandowski Arkadiusz</t>
  </si>
  <si>
    <t>Łojko Paulina
Łojko Stanisław</t>
  </si>
  <si>
    <t>MKKT Bogatynia (SP Opolno)</t>
  </si>
  <si>
    <t>Kyzioł Mateusz
Kilijańska Magdalena</t>
  </si>
  <si>
    <t>Reimann Kacper
Sergiejczuk Aleksander</t>
  </si>
  <si>
    <t>Nogal Oskar
Szopa Gabryś</t>
  </si>
  <si>
    <r>
      <t>2.</t>
    </r>
    <r>
      <rPr>
        <b/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ORGANIZATOR:</t>
    </r>
    <r>
      <rPr>
        <sz val="12"/>
        <rFont val="Times New Roman"/>
        <family val="1"/>
      </rPr>
      <t xml:space="preserve"> PTTK Oddział "Sudety Zachodnie" w Jeleniej Górze - 
Klub Turystyki Kwalifikowanej „ŁAPIGUZ” Siedlęcin</t>
    </r>
  </si>
  <si>
    <t xml:space="preserve">Etap I kat. TD „Okopem do mety" Autor:Maciej Konieczko </t>
  </si>
  <si>
    <t>Etap II kat. TD „Nic prostszego" Autor: Marek Wąsowski</t>
  </si>
  <si>
    <t>Etap I kat. TM „Zeszyt wagarowicza” Autor: Marek Wąsowski</t>
  </si>
  <si>
    <t>Etap II kat. TM „Małpi gaj” Autor: Maciej Konieczko</t>
  </si>
  <si>
    <t>Etap I kat. TJ „Stare, ale jare” Autor: Marek Wąsowski</t>
  </si>
  <si>
    <t xml:space="preserve">Etap II kat. TS „Stare, ale jare” Autor: Marek Wąsowski </t>
  </si>
  <si>
    <t>Etap II kat. TJ „Bunkier InOwców” Autor: Maciej Konieczko</t>
  </si>
  <si>
    <t>Etap I kat. TS „Bunkier InOwców” Autor: Maciej Konieczko</t>
  </si>
  <si>
    <t>kat. TP „Początki wagarowania" Autor: Maciej Konieczko i Marek Wąsowski</t>
  </si>
  <si>
    <r>
      <t xml:space="preserve">7.  UCZESTNICTWO: </t>
    </r>
    <r>
      <rPr>
        <sz val="12"/>
        <rFont val="Times New Roman"/>
        <family val="1"/>
      </rPr>
      <t>do zawodów zgłosiło udział 249 uczestników. Wystartowało: 
11 zawodników w kat. TS, 12 zawodników w kat. TJ, 71 zawodników w kat. TM, 
107 w kat. TD, 15 w kat. TP oraz 19 w kat. TN. Razem wystartowało 235 zawodników.</t>
    </r>
  </si>
  <si>
    <r>
      <t xml:space="preserve">8.  WARUNKI ATMOSFERYCZNE: </t>
    </r>
    <r>
      <rPr>
        <sz val="12"/>
        <rFont val="Times New Roman"/>
        <family val="1"/>
      </rPr>
      <t>zawody odbyły się przy dobrych warunkach
 atmosferycznych.</t>
    </r>
  </si>
  <si>
    <t>Budowa tras: Zgodnie z pkt.5 Marek Wąsowski (PInO), Maciej Konieczko (PInO), Adam Rodziewicz (PInO)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</si>
</sst>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3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color indexed="8"/>
      <name val="Arial CE"/>
      <family val="2"/>
    </font>
    <font>
      <sz val="9"/>
      <name val="Arial CE"/>
      <family val="2"/>
    </font>
    <font>
      <u val="single"/>
      <sz val="8.8"/>
      <color indexed="12"/>
      <name val="Arial CE"/>
      <family val="0"/>
    </font>
    <font>
      <u val="single"/>
      <sz val="8.8"/>
      <color indexed="36"/>
      <name val="Arial CE"/>
      <family val="0"/>
    </font>
    <font>
      <b/>
      <sz val="12"/>
      <name val="Times New Roman"/>
      <family val="1"/>
    </font>
    <font>
      <b/>
      <sz val="7"/>
      <name val="Times New Roman"/>
      <family val="1"/>
    </font>
    <font>
      <sz val="12"/>
      <name val="Times New Roman"/>
      <family val="1"/>
    </font>
    <font>
      <sz val="5"/>
      <name val="Times New Roman"/>
      <family val="1"/>
    </font>
    <font>
      <sz val="12"/>
      <name val="Symbol"/>
      <family val="1"/>
    </font>
    <font>
      <sz val="7"/>
      <name val="Times New Roman"/>
      <family val="1"/>
    </font>
    <font>
      <b/>
      <sz val="5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7" borderId="1" applyNumberFormat="0" applyAlignment="0" applyProtection="0"/>
    <xf numFmtId="0" fontId="18" fillId="15" borderId="2" applyNumberFormat="0" applyAlignment="0" applyProtection="0"/>
    <xf numFmtId="0" fontId="19" fillId="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16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6" fillId="15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141">
    <xf numFmtId="0" fontId="0" fillId="0" borderId="0" xfId="0" applyAlignment="1">
      <alignment/>
    </xf>
    <xf numFmtId="49" fontId="4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 applyProtection="1">
      <alignment horizontal="center" vertical="center" wrapText="1"/>
      <protection locked="0"/>
    </xf>
    <xf numFmtId="2" fontId="0" fillId="0" borderId="0" xfId="0" applyNumberFormat="1" applyFont="1" applyBorder="1" applyAlignment="1">
      <alignment horizontal="right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 applyProtection="1">
      <alignment horizontal="center" vertical="center" wrapText="1"/>
      <protection locked="0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2" fontId="1" fillId="18" borderId="10" xfId="0" applyNumberFormat="1" applyFont="1" applyFill="1" applyBorder="1" applyAlignment="1">
      <alignment horizontal="centerContinuous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" fontId="0" fillId="0" borderId="10" xfId="0" applyNumberFormat="1" applyFont="1" applyBorder="1" applyAlignment="1" applyProtection="1">
      <alignment horizontal="center" vertical="center" wrapText="1"/>
      <protection locked="0"/>
    </xf>
    <xf numFmtId="2" fontId="0" fillId="0" borderId="10" xfId="0" applyNumberFormat="1" applyFont="1" applyBorder="1" applyAlignment="1">
      <alignment horizontal="right" vertical="center" wrapText="1"/>
    </xf>
    <xf numFmtId="1" fontId="0" fillId="0" borderId="10" xfId="0" applyNumberFormat="1" applyFont="1" applyBorder="1" applyAlignment="1" applyProtection="1">
      <alignment horizontal="center" vertical="center" wrapText="1"/>
      <protection locked="0"/>
    </xf>
    <xf numFmtId="2" fontId="0" fillId="0" borderId="10" xfId="0" applyNumberFormat="1" applyFont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49" fontId="4" fillId="15" borderId="10" xfId="0" applyNumberFormat="1" applyFont="1" applyFill="1" applyBorder="1" applyAlignment="1">
      <alignment horizontal="center" vertical="center" textRotation="90" wrapText="1"/>
    </xf>
    <xf numFmtId="2" fontId="4" fillId="15" borderId="10" xfId="0" applyNumberFormat="1" applyFont="1" applyFill="1" applyBorder="1" applyAlignment="1">
      <alignment horizontal="center" vertical="center" textRotation="90" wrapText="1"/>
    </xf>
    <xf numFmtId="49" fontId="4" fillId="15" borderId="0" xfId="0" applyNumberFormat="1" applyFont="1" applyFill="1" applyBorder="1" applyAlignment="1">
      <alignment horizontal="center" vertical="center" wrapText="1"/>
    </xf>
    <xf numFmtId="2" fontId="1" fillId="15" borderId="10" xfId="0" applyNumberFormat="1" applyFont="1" applyFill="1" applyBorder="1" applyAlignment="1">
      <alignment horizontal="centerContinuous" vertical="center" wrapText="1"/>
    </xf>
    <xf numFmtId="1" fontId="1" fillId="15" borderId="0" xfId="0" applyNumberFormat="1" applyFont="1" applyFill="1" applyBorder="1" applyAlignment="1">
      <alignment horizontal="center" vertical="center" wrapText="1"/>
    </xf>
    <xf numFmtId="0" fontId="0" fillId="15" borderId="0" xfId="0" applyFill="1" applyAlignment="1">
      <alignment/>
    </xf>
    <xf numFmtId="1" fontId="0" fillId="15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>
      <alignment horizontal="centerContinuous" vertical="center" wrapText="1"/>
    </xf>
    <xf numFmtId="2" fontId="1" fillId="0" borderId="10" xfId="0" applyNumberFormat="1" applyFont="1" applyFill="1" applyBorder="1" applyAlignment="1">
      <alignment horizontal="centerContinuous" vertical="center" wrapText="1"/>
    </xf>
    <xf numFmtId="49" fontId="4" fillId="0" borderId="11" xfId="0" applyNumberFormat="1" applyFont="1" applyFill="1" applyBorder="1" applyAlignment="1">
      <alignment horizontal="center" vertical="center" textRotation="90" wrapText="1"/>
    </xf>
    <xf numFmtId="2" fontId="4" fillId="0" borderId="10" xfId="0" applyNumberFormat="1" applyFont="1" applyFill="1" applyBorder="1" applyAlignment="1">
      <alignment horizontal="center" vertical="center" textRotation="90" wrapText="1"/>
    </xf>
    <xf numFmtId="49" fontId="4" fillId="0" borderId="10" xfId="0" applyNumberFormat="1" applyFont="1" applyFill="1" applyBorder="1" applyAlignment="1">
      <alignment horizontal="center" vertical="center" textRotation="90" wrapText="1"/>
    </xf>
    <xf numFmtId="2" fontId="1" fillId="18" borderId="12" xfId="0" applyNumberFormat="1" applyFont="1" applyFill="1" applyBorder="1" applyAlignment="1">
      <alignment horizontal="centerContinuous" vertical="center" wrapText="1"/>
    </xf>
    <xf numFmtId="2" fontId="1" fillId="18" borderId="13" xfId="0" applyNumberFormat="1" applyFont="1" applyFill="1" applyBorder="1" applyAlignment="1">
      <alignment horizontal="centerContinuous" vertical="center" wrapText="1"/>
    </xf>
    <xf numFmtId="49" fontId="4" fillId="18" borderId="14" xfId="0" applyNumberFormat="1" applyFont="1" applyFill="1" applyBorder="1" applyAlignment="1">
      <alignment horizontal="center" vertical="center" textRotation="90" wrapText="1"/>
    </xf>
    <xf numFmtId="2" fontId="4" fillId="18" borderId="14" xfId="0" applyNumberFormat="1" applyFont="1" applyFill="1" applyBorder="1" applyAlignment="1">
      <alignment horizontal="center" vertical="center" textRotation="90" wrapText="1"/>
    </xf>
    <xf numFmtId="49" fontId="4" fillId="18" borderId="15" xfId="0" applyNumberFormat="1" applyFont="1" applyFill="1" applyBorder="1" applyAlignment="1">
      <alignment horizontal="center" vertical="center" textRotation="90" wrapText="1"/>
    </xf>
    <xf numFmtId="49" fontId="4" fillId="18" borderId="10" xfId="0" applyNumberFormat="1" applyFont="1" applyFill="1" applyBorder="1" applyAlignment="1">
      <alignment horizontal="center" vertical="center" textRotation="90" wrapText="1"/>
    </xf>
    <xf numFmtId="2" fontId="4" fillId="18" borderId="10" xfId="0" applyNumberFormat="1" applyFont="1" applyFill="1" applyBorder="1" applyAlignment="1">
      <alignment horizontal="center" vertical="center" textRotation="90" wrapText="1"/>
    </xf>
    <xf numFmtId="2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4" borderId="10" xfId="0" applyFill="1" applyBorder="1" applyAlignment="1">
      <alignment/>
    </xf>
    <xf numFmtId="0" fontId="0" fillId="19" borderId="10" xfId="0" applyFill="1" applyBorder="1" applyAlignment="1">
      <alignment/>
    </xf>
    <xf numFmtId="0" fontId="0" fillId="20" borderId="10" xfId="0" applyFill="1" applyBorder="1" applyAlignment="1">
      <alignment/>
    </xf>
    <xf numFmtId="0" fontId="0" fillId="21" borderId="10" xfId="0" applyFill="1" applyBorder="1" applyAlignment="1">
      <alignment/>
    </xf>
    <xf numFmtId="0" fontId="0" fillId="8" borderId="10" xfId="0" applyFill="1" applyBorder="1" applyAlignment="1">
      <alignment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1" fontId="0" fillId="0" borderId="0" xfId="0" applyNumberFormat="1" applyFont="1" applyBorder="1" applyAlignment="1" applyProtection="1">
      <alignment horizontal="center" vertical="center" wrapText="1"/>
      <protection locked="0"/>
    </xf>
    <xf numFmtId="2" fontId="0" fillId="0" borderId="0" xfId="0" applyNumberFormat="1" applyFont="1" applyBorder="1" applyAlignment="1">
      <alignment horizontal="right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wrapText="1"/>
    </xf>
    <xf numFmtId="1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left" vertical="center" wrapText="1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 indent="2"/>
    </xf>
    <xf numFmtId="0" fontId="10" fillId="0" borderId="0" xfId="0" applyFont="1" applyAlignment="1">
      <alignment horizontal="left" indent="2"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14" borderId="10" xfId="0" applyFill="1" applyBorder="1" applyAlignment="1">
      <alignment/>
    </xf>
    <xf numFmtId="2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10" xfId="0" applyNumberFormat="1" applyFont="1" applyBorder="1" applyAlignment="1" applyProtection="1">
      <alignment vertical="center" wrapText="1"/>
      <protection locked="0"/>
    </xf>
    <xf numFmtId="1" fontId="0" fillId="0" borderId="10" xfId="0" applyNumberFormat="1" applyFont="1" applyBorder="1" applyAlignment="1" applyProtection="1">
      <alignment vertical="center" wrapText="1"/>
      <protection locked="0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 wrapText="1"/>
    </xf>
    <xf numFmtId="49" fontId="0" fillId="0" borderId="10" xfId="0" applyNumberFormat="1" applyBorder="1" applyAlignment="1" applyProtection="1">
      <alignment horizontal="left" vertical="center" wrapText="1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2" fontId="1" fillId="15" borderId="11" xfId="0" applyNumberFormat="1" applyFont="1" applyFill="1" applyBorder="1" applyAlignment="1">
      <alignment horizontal="centerContinuous" vertical="center" wrapText="1"/>
    </xf>
    <xf numFmtId="49" fontId="4" fillId="15" borderId="11" xfId="0" applyNumberFormat="1" applyFont="1" applyFill="1" applyBorder="1" applyAlignment="1">
      <alignment horizontal="center" vertical="center" textRotation="90" wrapText="1"/>
    </xf>
    <xf numFmtId="1" fontId="0" fillId="0" borderId="11" xfId="0" applyNumberFormat="1" applyFont="1" applyBorder="1" applyAlignment="1" applyProtection="1">
      <alignment horizontal="center" vertical="center" wrapText="1"/>
      <protection locked="0"/>
    </xf>
    <xf numFmtId="2" fontId="1" fillId="18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0" fillId="14" borderId="10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8" fillId="0" borderId="0" xfId="0" applyFont="1" applyAlignment="1">
      <alignment wrapText="1"/>
    </xf>
    <xf numFmtId="0" fontId="0" fillId="0" borderId="0" xfId="0" applyAlignment="1">
      <alignment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wrapText="1"/>
    </xf>
    <xf numFmtId="49" fontId="4" fillId="18" borderId="18" xfId="0" applyNumberFormat="1" applyFont="1" applyFill="1" applyBorder="1" applyAlignment="1">
      <alignment horizontal="center" vertical="center" textRotation="90" wrapText="1"/>
    </xf>
    <xf numFmtId="0" fontId="0" fillId="18" borderId="19" xfId="0" applyFont="1" applyFill="1" applyBorder="1" applyAlignment="1">
      <alignment horizontal="center" vertical="center" wrapText="1"/>
    </xf>
    <xf numFmtId="49" fontId="4" fillId="18" borderId="20" xfId="0" applyNumberFormat="1" applyFont="1" applyFill="1" applyBorder="1" applyAlignment="1">
      <alignment horizontal="center" vertical="center" wrapText="1"/>
    </xf>
    <xf numFmtId="0" fontId="0" fillId="18" borderId="21" xfId="0" applyFont="1" applyFill="1" applyBorder="1" applyAlignment="1">
      <alignment horizontal="center" vertical="center" wrapText="1"/>
    </xf>
    <xf numFmtId="49" fontId="4" fillId="18" borderId="10" xfId="0" applyNumberFormat="1" applyFont="1" applyFill="1" applyBorder="1" applyAlignment="1">
      <alignment horizontal="center" vertical="center" textRotation="90" wrapText="1"/>
    </xf>
    <xf numFmtId="0" fontId="0" fillId="18" borderId="10" xfId="0" applyFill="1" applyBorder="1" applyAlignment="1">
      <alignment horizontal="center" vertical="center" wrapText="1"/>
    </xf>
    <xf numFmtId="49" fontId="4" fillId="18" borderId="10" xfId="0" applyNumberFormat="1" applyFont="1" applyFill="1" applyBorder="1" applyAlignment="1">
      <alignment horizontal="center" vertical="center" wrapText="1"/>
    </xf>
    <xf numFmtId="49" fontId="4" fillId="18" borderId="10" xfId="0" applyNumberFormat="1" applyFont="1" applyFill="1" applyBorder="1" applyAlignment="1">
      <alignment horizontal="left" vertical="center" wrapText="1"/>
    </xf>
    <xf numFmtId="0" fontId="0" fillId="18" borderId="10" xfId="0" applyFill="1" applyBorder="1" applyAlignment="1">
      <alignment horizontal="left" vertical="center" wrapText="1"/>
    </xf>
    <xf numFmtId="2" fontId="1" fillId="18" borderId="22" xfId="0" applyNumberFormat="1" applyFont="1" applyFill="1" applyBorder="1" applyAlignment="1">
      <alignment horizontal="center" vertical="center" wrapText="1"/>
    </xf>
    <xf numFmtId="2" fontId="1" fillId="18" borderId="23" xfId="0" applyNumberFormat="1" applyFont="1" applyFill="1" applyBorder="1" applyAlignment="1">
      <alignment horizontal="center" vertical="center" wrapText="1"/>
    </xf>
    <xf numFmtId="2" fontId="1" fillId="18" borderId="11" xfId="0" applyNumberFormat="1" applyFont="1" applyFill="1" applyBorder="1" applyAlignment="1">
      <alignment horizontal="center" vertical="center" wrapText="1"/>
    </xf>
    <xf numFmtId="49" fontId="4" fillId="18" borderId="24" xfId="0" applyNumberFormat="1" applyFont="1" applyFill="1" applyBorder="1" applyAlignment="1">
      <alignment horizontal="center" vertical="center" wrapText="1"/>
    </xf>
    <xf numFmtId="0" fontId="0" fillId="18" borderId="25" xfId="0" applyFill="1" applyBorder="1" applyAlignment="1">
      <alignment horizontal="center" vertical="center" wrapText="1"/>
    </xf>
    <xf numFmtId="0" fontId="0" fillId="8" borderId="16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0" fillId="19" borderId="16" xfId="0" applyFill="1" applyBorder="1" applyAlignment="1">
      <alignment horizontal="center"/>
    </xf>
    <xf numFmtId="0" fontId="0" fillId="19" borderId="17" xfId="0" applyFill="1" applyBorder="1" applyAlignment="1">
      <alignment horizontal="center"/>
    </xf>
    <xf numFmtId="0" fontId="0" fillId="20" borderId="16" xfId="0" applyFill="1" applyBorder="1" applyAlignment="1">
      <alignment horizontal="center"/>
    </xf>
    <xf numFmtId="0" fontId="0" fillId="20" borderId="17" xfId="0" applyFill="1" applyBorder="1" applyAlignment="1">
      <alignment/>
    </xf>
    <xf numFmtId="0" fontId="0" fillId="21" borderId="16" xfId="0" applyFill="1" applyBorder="1" applyAlignment="1">
      <alignment horizontal="center"/>
    </xf>
    <xf numFmtId="0" fontId="0" fillId="21" borderId="17" xfId="0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PageLayoutView="0" workbookViewId="0" topLeftCell="A1">
      <selection activeCell="A42" sqref="A42:I42"/>
    </sheetView>
  </sheetViews>
  <sheetFormatPr defaultColWidth="9.00390625" defaultRowHeight="12.75"/>
  <cols>
    <col min="9" max="9" width="14.875" style="0" customWidth="1"/>
  </cols>
  <sheetData>
    <row r="1" ht="15">
      <c r="A1" s="73" t="s">
        <v>44</v>
      </c>
    </row>
    <row r="2" ht="1.5" customHeight="1">
      <c r="A2" s="76"/>
    </row>
    <row r="3" spans="1:9" ht="31.5" customHeight="1">
      <c r="A3" s="114" t="s">
        <v>201</v>
      </c>
      <c r="B3" s="115"/>
      <c r="C3" s="115"/>
      <c r="D3" s="115"/>
      <c r="E3" s="115"/>
      <c r="F3" s="115"/>
      <c r="G3" s="115"/>
      <c r="H3" s="115"/>
      <c r="I3" s="115"/>
    </row>
    <row r="4" ht="2.25" customHeight="1">
      <c r="A4" s="76"/>
    </row>
    <row r="5" ht="15">
      <c r="A5" s="73" t="s">
        <v>25</v>
      </c>
    </row>
    <row r="6" ht="15">
      <c r="A6" s="77" t="s">
        <v>26</v>
      </c>
    </row>
    <row r="7" ht="15">
      <c r="A7" s="77" t="s">
        <v>27</v>
      </c>
    </row>
    <row r="8" ht="15">
      <c r="A8" s="77" t="s">
        <v>45</v>
      </c>
    </row>
    <row r="9" ht="15">
      <c r="A9" s="73" t="s">
        <v>32</v>
      </c>
    </row>
    <row r="10" ht="15">
      <c r="A10" s="77" t="s">
        <v>46</v>
      </c>
    </row>
    <row r="11" ht="15">
      <c r="A11" s="77" t="s">
        <v>47</v>
      </c>
    </row>
    <row r="12" ht="15">
      <c r="A12" s="77" t="s">
        <v>33</v>
      </c>
    </row>
    <row r="13" ht="2.25" customHeight="1">
      <c r="A13" s="67"/>
    </row>
    <row r="14" spans="1:9" ht="15">
      <c r="A14" s="73" t="s">
        <v>40</v>
      </c>
      <c r="B14" s="71"/>
      <c r="C14" s="71"/>
      <c r="D14" s="71"/>
      <c r="E14" s="71"/>
      <c r="F14" s="71"/>
      <c r="G14" s="71"/>
      <c r="H14" s="71"/>
      <c r="I14" s="71"/>
    </row>
    <row r="15" spans="1:9" ht="15">
      <c r="A15" s="116" t="s">
        <v>209</v>
      </c>
      <c r="B15" s="117"/>
      <c r="C15" s="117"/>
      <c r="D15" s="117"/>
      <c r="E15" s="117"/>
      <c r="F15" s="117"/>
      <c r="G15" s="117"/>
      <c r="H15" s="117"/>
      <c r="I15" s="117"/>
    </row>
    <row r="16" spans="1:9" ht="15">
      <c r="A16" s="74" t="s">
        <v>206</v>
      </c>
      <c r="B16" s="75"/>
      <c r="C16" s="75"/>
      <c r="D16" s="75"/>
      <c r="E16" s="75"/>
      <c r="F16" s="75"/>
      <c r="G16" s="75"/>
      <c r="H16" s="75"/>
      <c r="I16" s="75"/>
    </row>
    <row r="17" spans="1:9" ht="15">
      <c r="A17" s="116" t="s">
        <v>204</v>
      </c>
      <c r="B17" s="117"/>
      <c r="C17" s="117"/>
      <c r="D17" s="117"/>
      <c r="E17" s="117"/>
      <c r="F17" s="117"/>
      <c r="G17" s="117"/>
      <c r="H17" s="117"/>
      <c r="I17" s="117"/>
    </row>
    <row r="18" spans="1:9" ht="15">
      <c r="A18" s="74" t="s">
        <v>202</v>
      </c>
      <c r="B18" s="75"/>
      <c r="C18" s="75"/>
      <c r="D18" s="75"/>
      <c r="E18" s="75"/>
      <c r="F18" s="75"/>
      <c r="G18" s="75"/>
      <c r="H18" s="75"/>
      <c r="I18" s="75"/>
    </row>
    <row r="19" spans="1:9" ht="15">
      <c r="A19" s="74" t="s">
        <v>207</v>
      </c>
      <c r="B19" s="75"/>
      <c r="C19" s="75"/>
      <c r="D19" s="75"/>
      <c r="E19" s="75"/>
      <c r="F19" s="75"/>
      <c r="G19" s="75"/>
      <c r="H19" s="75"/>
      <c r="I19" s="75"/>
    </row>
    <row r="20" spans="1:9" ht="15">
      <c r="A20" s="116" t="s">
        <v>208</v>
      </c>
      <c r="B20" s="117"/>
      <c r="C20" s="117"/>
      <c r="D20" s="117"/>
      <c r="E20" s="117"/>
      <c r="F20" s="117"/>
      <c r="G20" s="117"/>
      <c r="H20" s="117"/>
      <c r="I20" s="117"/>
    </row>
    <row r="21" spans="1:9" ht="15">
      <c r="A21" s="116" t="s">
        <v>205</v>
      </c>
      <c r="B21" s="117"/>
      <c r="C21" s="117"/>
      <c r="D21" s="117"/>
      <c r="E21" s="117"/>
      <c r="F21" s="117"/>
      <c r="G21" s="117"/>
      <c r="H21" s="117"/>
      <c r="I21" s="117"/>
    </row>
    <row r="22" spans="1:9" ht="15">
      <c r="A22" s="116" t="s">
        <v>203</v>
      </c>
      <c r="B22" s="117"/>
      <c r="C22" s="117"/>
      <c r="D22" s="117"/>
      <c r="E22" s="117"/>
      <c r="F22" s="117"/>
      <c r="G22" s="117"/>
      <c r="H22" s="117"/>
      <c r="I22" s="117"/>
    </row>
    <row r="23" spans="1:9" ht="15">
      <c r="A23" s="116" t="s">
        <v>210</v>
      </c>
      <c r="B23" s="117"/>
      <c r="C23" s="117"/>
      <c r="D23" s="117"/>
      <c r="E23" s="117"/>
      <c r="F23" s="117"/>
      <c r="G23" s="117"/>
      <c r="H23" s="117"/>
      <c r="I23" s="117"/>
    </row>
    <row r="24" spans="1:9" ht="15">
      <c r="A24" s="116" t="s">
        <v>48</v>
      </c>
      <c r="B24" s="117"/>
      <c r="C24" s="117"/>
      <c r="D24" s="117"/>
      <c r="E24" s="117"/>
      <c r="F24" s="117"/>
      <c r="G24" s="117"/>
      <c r="H24" s="117"/>
      <c r="I24" s="117"/>
    </row>
    <row r="25" spans="1:9" ht="15">
      <c r="A25" s="116" t="s">
        <v>49</v>
      </c>
      <c r="B25" s="117"/>
      <c r="C25" s="117"/>
      <c r="D25" s="117"/>
      <c r="E25" s="117"/>
      <c r="F25" s="117"/>
      <c r="G25" s="117"/>
      <c r="H25" s="117"/>
      <c r="I25" s="117"/>
    </row>
    <row r="26" ht="3" customHeight="1">
      <c r="A26" s="69"/>
    </row>
    <row r="27" ht="15">
      <c r="A27" s="65" t="s">
        <v>34</v>
      </c>
    </row>
    <row r="28" spans="1:15" ht="48.75" customHeight="1">
      <c r="A28" s="118" t="s">
        <v>41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</row>
    <row r="29" ht="2.25" customHeight="1">
      <c r="A29" s="67"/>
    </row>
    <row r="30" spans="1:15" ht="48" customHeight="1">
      <c r="A30" s="114" t="s">
        <v>211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</row>
    <row r="31" ht="3" customHeight="1">
      <c r="A31" s="66"/>
    </row>
    <row r="32" spans="1:15" ht="30" customHeight="1">
      <c r="A32" s="114" t="s">
        <v>212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</row>
    <row r="33" ht="2.25" customHeight="1">
      <c r="A33" s="66"/>
    </row>
    <row r="34" spans="1:9" ht="30" customHeight="1">
      <c r="A34" s="114" t="s">
        <v>43</v>
      </c>
      <c r="B34" s="115"/>
      <c r="C34" s="115"/>
      <c r="D34" s="115"/>
      <c r="E34" s="115"/>
      <c r="F34" s="115"/>
      <c r="G34" s="115"/>
      <c r="H34" s="115"/>
      <c r="I34" s="115"/>
    </row>
    <row r="35" ht="1.5" customHeight="1">
      <c r="A35" s="70"/>
    </row>
    <row r="36" ht="15">
      <c r="A36" s="65" t="s">
        <v>35</v>
      </c>
    </row>
    <row r="37" ht="15">
      <c r="A37" s="69" t="s">
        <v>28</v>
      </c>
    </row>
    <row r="38" ht="15">
      <c r="A38" s="69" t="s">
        <v>29</v>
      </c>
    </row>
    <row r="39" spans="1:9" ht="31.5" customHeight="1">
      <c r="A39" s="118" t="s">
        <v>213</v>
      </c>
      <c r="B39" s="115"/>
      <c r="C39" s="115"/>
      <c r="D39" s="115"/>
      <c r="E39" s="115"/>
      <c r="F39" s="115"/>
      <c r="G39" s="115"/>
      <c r="H39" s="115"/>
      <c r="I39" s="115"/>
    </row>
    <row r="40" ht="15">
      <c r="A40" s="72" t="s">
        <v>37</v>
      </c>
    </row>
    <row r="41" ht="15">
      <c r="A41" s="72" t="s">
        <v>50</v>
      </c>
    </row>
    <row r="42" spans="1:9" ht="16.5" customHeight="1">
      <c r="A42" s="118" t="s">
        <v>51</v>
      </c>
      <c r="B42" s="115"/>
      <c r="C42" s="115"/>
      <c r="D42" s="115"/>
      <c r="E42" s="115"/>
      <c r="F42" s="115"/>
      <c r="G42" s="115"/>
      <c r="H42" s="115"/>
      <c r="I42" s="115"/>
    </row>
    <row r="43" ht="2.25" customHeight="1">
      <c r="A43" s="67"/>
    </row>
    <row r="44" ht="15">
      <c r="A44" s="73" t="s">
        <v>36</v>
      </c>
    </row>
    <row r="45" spans="1:9" ht="51" customHeight="1">
      <c r="A45" s="118" t="s">
        <v>52</v>
      </c>
      <c r="B45" s="115"/>
      <c r="C45" s="115"/>
      <c r="D45" s="115"/>
      <c r="E45" s="115"/>
      <c r="F45" s="115"/>
      <c r="G45" s="115"/>
      <c r="H45" s="115"/>
      <c r="I45" s="115"/>
    </row>
    <row r="46" ht="45.75" customHeight="1">
      <c r="A46" s="68"/>
    </row>
    <row r="47" spans="1:6" ht="15">
      <c r="A47" s="68" t="s">
        <v>30</v>
      </c>
      <c r="F47" s="68" t="s">
        <v>38</v>
      </c>
    </row>
    <row r="48" spans="1:14" ht="15">
      <c r="A48" s="68" t="s">
        <v>31</v>
      </c>
      <c r="F48" s="116" t="s">
        <v>39</v>
      </c>
      <c r="G48" s="115"/>
      <c r="H48" s="115"/>
      <c r="I48" s="115"/>
      <c r="J48" s="115"/>
      <c r="K48" s="115"/>
      <c r="L48" s="115"/>
      <c r="M48" s="115"/>
      <c r="N48" s="115"/>
    </row>
  </sheetData>
  <sheetProtection/>
  <mergeCells count="17">
    <mergeCell ref="A32:O32"/>
    <mergeCell ref="A17:I17"/>
    <mergeCell ref="A21:I21"/>
    <mergeCell ref="A22:I22"/>
    <mergeCell ref="A25:I25"/>
    <mergeCell ref="A24:I24"/>
    <mergeCell ref="A23:I23"/>
    <mergeCell ref="A3:I3"/>
    <mergeCell ref="A20:I20"/>
    <mergeCell ref="A15:I15"/>
    <mergeCell ref="F48:N48"/>
    <mergeCell ref="A45:I45"/>
    <mergeCell ref="A39:I39"/>
    <mergeCell ref="A28:O28"/>
    <mergeCell ref="A30:O30"/>
    <mergeCell ref="A34:I34"/>
    <mergeCell ref="A42:I42"/>
  </mergeCells>
  <printOptions/>
  <pageMargins left="0.7480314960629921" right="0.7480314960629921" top="0.5118110236220472" bottom="0.6299212598425197" header="0.31496062992125984" footer="0.5118110236220472"/>
  <pageSetup horizontalDpi="300" verticalDpi="300" orientation="portrait" paperSize="9" scale="90" r:id="rId1"/>
  <headerFooter alignWithMargins="0">
    <oddHeader>&amp;CPROTOKÓŁ  KOŃCOWY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9"/>
  <sheetViews>
    <sheetView zoomScaleSheetLayoutView="75" zoomScalePageLayoutView="0" workbookViewId="0" topLeftCell="A1">
      <pane ySplit="2" topLeftCell="BM3" activePane="bottomLeft" state="frozen"/>
      <selection pane="topLeft" activeCell="A1" sqref="A1"/>
      <selection pane="bottomLeft" activeCell="B8" sqref="B8"/>
    </sheetView>
  </sheetViews>
  <sheetFormatPr defaultColWidth="9.00390625" defaultRowHeight="25.5" customHeight="1"/>
  <cols>
    <col min="1" max="1" width="4.125" style="52" customWidth="1"/>
    <col min="2" max="2" width="20.00390625" style="53" customWidth="1"/>
    <col min="3" max="3" width="22.125" style="54" customWidth="1"/>
    <col min="4" max="4" width="7.50390625" style="50" bestFit="1" customWidth="1"/>
    <col min="5" max="5" width="8.50390625" style="51" customWidth="1"/>
    <col min="6" max="6" width="3.50390625" style="52" customWidth="1"/>
    <col min="7" max="7" width="6.50390625" style="50" bestFit="1" customWidth="1"/>
    <col min="8" max="8" width="8.375" style="51" customWidth="1"/>
    <col min="9" max="9" width="3.50390625" style="52" customWidth="1"/>
    <col min="10" max="10" width="8.50390625" style="51" customWidth="1"/>
    <col min="11" max="11" width="3.50390625" style="52" customWidth="1"/>
    <col min="12" max="12" width="6.50390625" style="50" bestFit="1" customWidth="1"/>
    <col min="13" max="13" width="8.125" style="51" customWidth="1"/>
    <col min="14" max="14" width="3.50390625" style="52" customWidth="1"/>
    <col min="15" max="15" width="8.875" style="51" customWidth="1"/>
    <col min="16" max="16" width="3.50390625" style="52" customWidth="1"/>
    <col min="17" max="17" width="5.625" style="50" hidden="1" customWidth="1"/>
    <col min="18" max="18" width="8.125" style="51" hidden="1" customWidth="1"/>
    <col min="19" max="19" width="3.375" style="52" hidden="1" customWidth="1"/>
    <col min="20" max="20" width="8.125" style="51" hidden="1" customWidth="1"/>
    <col min="21" max="21" width="9.125" style="52" hidden="1" customWidth="1"/>
    <col min="22" max="16384" width="9.125" style="20" customWidth="1"/>
  </cols>
  <sheetData>
    <row r="1" spans="1:21" s="2" customFormat="1" ht="25.5" customHeight="1">
      <c r="A1" s="119" t="s">
        <v>0</v>
      </c>
      <c r="B1" s="121" t="s">
        <v>19</v>
      </c>
      <c r="C1" s="121" t="s">
        <v>22</v>
      </c>
      <c r="D1" s="102" t="s">
        <v>9</v>
      </c>
      <c r="E1" s="33"/>
      <c r="F1" s="33"/>
      <c r="G1" s="33" t="s">
        <v>10</v>
      </c>
      <c r="H1" s="33"/>
      <c r="I1" s="33"/>
      <c r="J1" s="33" t="s">
        <v>14</v>
      </c>
      <c r="K1" s="33"/>
      <c r="L1" s="33" t="s">
        <v>12</v>
      </c>
      <c r="M1" s="33"/>
      <c r="N1" s="33"/>
      <c r="O1" s="33" t="s">
        <v>15</v>
      </c>
      <c r="P1" s="34"/>
      <c r="Q1" s="28" t="s">
        <v>11</v>
      </c>
      <c r="R1" s="29"/>
      <c r="S1" s="29"/>
      <c r="T1" s="29" t="s">
        <v>16</v>
      </c>
      <c r="U1" s="29"/>
    </row>
    <row r="2" spans="1:21" s="1" customFormat="1" ht="57.75" customHeight="1" thickBot="1">
      <c r="A2" s="120"/>
      <c r="B2" s="122"/>
      <c r="C2" s="122"/>
      <c r="D2" s="35" t="s">
        <v>17</v>
      </c>
      <c r="E2" s="36" t="s">
        <v>18</v>
      </c>
      <c r="F2" s="35" t="s">
        <v>13</v>
      </c>
      <c r="G2" s="35" t="s">
        <v>17</v>
      </c>
      <c r="H2" s="36" t="s">
        <v>18</v>
      </c>
      <c r="I2" s="35" t="s">
        <v>13</v>
      </c>
      <c r="J2" s="36" t="s">
        <v>18</v>
      </c>
      <c r="K2" s="35" t="s">
        <v>13</v>
      </c>
      <c r="L2" s="35" t="s">
        <v>17</v>
      </c>
      <c r="M2" s="36" t="s">
        <v>18</v>
      </c>
      <c r="N2" s="35" t="s">
        <v>13</v>
      </c>
      <c r="O2" s="36" t="s">
        <v>18</v>
      </c>
      <c r="P2" s="37" t="s">
        <v>13</v>
      </c>
      <c r="Q2" s="30" t="s">
        <v>17</v>
      </c>
      <c r="R2" s="31" t="s">
        <v>18</v>
      </c>
      <c r="S2" s="32" t="s">
        <v>13</v>
      </c>
      <c r="T2" s="31" t="s">
        <v>18</v>
      </c>
      <c r="U2" s="32" t="s">
        <v>13</v>
      </c>
    </row>
    <row r="3" spans="1:21" ht="25.5" customHeight="1">
      <c r="A3" s="19">
        <f aca="true" t="shared" si="0" ref="A3:A9">P3</f>
        <v>1</v>
      </c>
      <c r="B3" s="49" t="s">
        <v>111</v>
      </c>
      <c r="C3" s="49" t="s">
        <v>112</v>
      </c>
      <c r="D3" s="17">
        <v>180</v>
      </c>
      <c r="E3" s="18">
        <f aca="true" t="shared" si="1" ref="E3:E9">IF(D3&lt;&gt;"",IF(ISNUMBER(D3),MAX(1000/TSE1*(TSE1-D3+MIN(D$1:D$65536)),0),0),"")</f>
        <v>1000.0000000000001</v>
      </c>
      <c r="F3" s="19">
        <f aca="true" t="shared" si="2" ref="F3:F9">IF(E3&lt;&gt;"",RANK(E3,E$1:E$65536),"")</f>
        <v>1</v>
      </c>
      <c r="G3" s="17">
        <v>92</v>
      </c>
      <c r="H3" s="18">
        <f aca="true" t="shared" si="3" ref="H3:H9">IF(G3&lt;&gt;"",IF(ISNUMBER(G3),MAX(1000/TSE2*(TSE2-G3+MIN(G$1:G$65536)),0),0),"")</f>
        <v>1000</v>
      </c>
      <c r="I3" s="19">
        <f aca="true" t="shared" si="4" ref="I3:I9">IF(H3&lt;&gt;"",RANK(H3,H$1:H$65536),"")</f>
        <v>1</v>
      </c>
      <c r="J3" s="18">
        <f aca="true" t="shared" si="5" ref="J3:J9">IF(H3&lt;&gt;"",E3+H3,"")</f>
        <v>2000</v>
      </c>
      <c r="K3" s="19">
        <f aca="true" t="shared" si="6" ref="K3:K9">IF(J3&lt;&gt;"",RANK(J3,J$1:J$65536),"")</f>
        <v>1</v>
      </c>
      <c r="L3" s="27">
        <v>25</v>
      </c>
      <c r="M3" s="18">
        <f aca="true" t="shared" si="7" ref="M3:M9">IF(L3&lt;&gt;"",IF(ISNUMBER(L3),MAX(1000/TSE3*(TSE3-L3+MIN(L$1:L$65536)),0),0),"")</f>
        <v>976.8518518518518</v>
      </c>
      <c r="N3" s="19">
        <f aca="true" t="shared" si="8" ref="N3:N9">IF(M3&lt;&gt;"",RANK(M3,M$1:M$65536),"")</f>
        <v>3</v>
      </c>
      <c r="O3" s="18">
        <f aca="true" t="shared" si="9" ref="O3:O9">IF(M3&lt;&gt;"",J3+M3,"")</f>
        <v>2976.8518518518517</v>
      </c>
      <c r="P3" s="19">
        <f aca="true" t="shared" si="10" ref="P3:P9">IF(O3&lt;&gt;"",RANK(O3,O$1:O$65536),"")</f>
        <v>1</v>
      </c>
      <c r="Q3" s="17"/>
      <c r="R3" s="18"/>
      <c r="S3" s="19"/>
      <c r="T3" s="18"/>
      <c r="U3" s="19"/>
    </row>
    <row r="4" spans="1:21" ht="25.5" customHeight="1">
      <c r="A4" s="19">
        <f t="shared" si="0"/>
        <v>2</v>
      </c>
      <c r="B4" s="89" t="s">
        <v>113</v>
      </c>
      <c r="C4" s="89" t="s">
        <v>114</v>
      </c>
      <c r="D4" s="17">
        <v>190</v>
      </c>
      <c r="E4" s="18">
        <f t="shared" si="1"/>
        <v>989.89898989899</v>
      </c>
      <c r="F4" s="19">
        <f t="shared" si="2"/>
        <v>2</v>
      </c>
      <c r="G4" s="17">
        <v>170</v>
      </c>
      <c r="H4" s="18">
        <f t="shared" si="3"/>
        <v>938.0952380952381</v>
      </c>
      <c r="I4" s="19">
        <f t="shared" si="4"/>
        <v>2</v>
      </c>
      <c r="J4" s="18">
        <f t="shared" si="5"/>
        <v>1927.994227994228</v>
      </c>
      <c r="K4" s="19">
        <f t="shared" si="6"/>
        <v>2</v>
      </c>
      <c r="L4" s="17">
        <v>0</v>
      </c>
      <c r="M4" s="18">
        <f t="shared" si="7"/>
        <v>1000</v>
      </c>
      <c r="N4" s="19">
        <f t="shared" si="8"/>
        <v>1</v>
      </c>
      <c r="O4" s="18">
        <f t="shared" si="9"/>
        <v>2927.994227994228</v>
      </c>
      <c r="P4" s="19">
        <f t="shared" si="10"/>
        <v>2</v>
      </c>
      <c r="Q4" s="17"/>
      <c r="R4" s="18">
        <f>IF(Q4&lt;&gt;"",IF(ISNUMBER(Q4),MAX(1000/TSE4*(TSE4-Q4+MIN(Q:Q)),0),0),"")</f>
      </c>
      <c r="S4" s="19">
        <f>IF(R4&lt;&gt;"",RANK(R4,R:R),"")</f>
      </c>
      <c r="T4" s="18">
        <f>IF(R4&lt;&gt;"",O4+R4,"")</f>
      </c>
      <c r="U4" s="19">
        <f>IF(T4&lt;&gt;"",RANK(T4,T:T),"")</f>
      </c>
    </row>
    <row r="5" spans="1:21" ht="25.5" customHeight="1">
      <c r="A5" s="19">
        <f t="shared" si="0"/>
        <v>3</v>
      </c>
      <c r="B5" s="89" t="s">
        <v>115</v>
      </c>
      <c r="C5" s="89" t="s">
        <v>85</v>
      </c>
      <c r="D5" s="17">
        <v>359</v>
      </c>
      <c r="E5" s="18">
        <f t="shared" si="1"/>
        <v>819.1919191919193</v>
      </c>
      <c r="F5" s="19">
        <f t="shared" si="2"/>
        <v>3</v>
      </c>
      <c r="G5" s="17">
        <v>174</v>
      </c>
      <c r="H5" s="18">
        <f t="shared" si="3"/>
        <v>934.9206349206348</v>
      </c>
      <c r="I5" s="19">
        <f t="shared" si="4"/>
        <v>3</v>
      </c>
      <c r="J5" s="18">
        <f t="shared" si="5"/>
        <v>1754.112554112554</v>
      </c>
      <c r="K5" s="19">
        <f t="shared" si="6"/>
        <v>3</v>
      </c>
      <c r="L5" s="27">
        <v>470</v>
      </c>
      <c r="M5" s="18">
        <f t="shared" si="7"/>
        <v>564.8148148148148</v>
      </c>
      <c r="N5" s="19">
        <f t="shared" si="8"/>
        <v>5</v>
      </c>
      <c r="O5" s="18">
        <f t="shared" si="9"/>
        <v>2318.9273689273687</v>
      </c>
      <c r="P5" s="19">
        <f t="shared" si="10"/>
        <v>3</v>
      </c>
      <c r="Q5" s="17"/>
      <c r="R5" s="18">
        <f>IF(Q5&lt;&gt;"",IF(ISNUMBER(Q5),MAX(1000/TSE4*(TSE4-Q5+MIN(Q:Q)),0),0),"")</f>
      </c>
      <c r="S5" s="19">
        <f>IF(R5&lt;&gt;"",RANK(R5,R:R),"")</f>
      </c>
      <c r="T5" s="18">
        <f>IF(R5&lt;&gt;"",O5+R5,"")</f>
      </c>
      <c r="U5" s="19">
        <f>IF(T5&lt;&gt;"",RANK(T5,T:T),"")</f>
      </c>
    </row>
    <row r="6" spans="1:21" ht="25.5" customHeight="1">
      <c r="A6" s="19">
        <f t="shared" si="0"/>
        <v>4</v>
      </c>
      <c r="B6" s="89" t="s">
        <v>117</v>
      </c>
      <c r="C6" s="89" t="s">
        <v>118</v>
      </c>
      <c r="D6" s="17">
        <v>695</v>
      </c>
      <c r="E6" s="18">
        <f t="shared" si="1"/>
        <v>479.79797979797985</v>
      </c>
      <c r="F6" s="19">
        <f t="shared" si="2"/>
        <v>5</v>
      </c>
      <c r="G6" s="17">
        <v>595</v>
      </c>
      <c r="H6" s="18">
        <f t="shared" si="3"/>
        <v>600.7936507936507</v>
      </c>
      <c r="I6" s="19">
        <f t="shared" si="4"/>
        <v>5</v>
      </c>
      <c r="J6" s="18">
        <f t="shared" si="5"/>
        <v>1080.5916305916305</v>
      </c>
      <c r="K6" s="19">
        <f t="shared" si="6"/>
        <v>5</v>
      </c>
      <c r="L6" s="17">
        <v>0</v>
      </c>
      <c r="M6" s="18">
        <f t="shared" si="7"/>
        <v>1000</v>
      </c>
      <c r="N6" s="19">
        <f t="shared" si="8"/>
        <v>1</v>
      </c>
      <c r="O6" s="18">
        <f t="shared" si="9"/>
        <v>2080.5916305916307</v>
      </c>
      <c r="P6" s="19">
        <f t="shared" si="10"/>
        <v>4</v>
      </c>
      <c r="Q6" s="17"/>
      <c r="R6" s="18"/>
      <c r="S6" s="19"/>
      <c r="T6" s="18"/>
      <c r="U6" s="19"/>
    </row>
    <row r="7" spans="1:21" ht="25.5" customHeight="1">
      <c r="A7" s="19">
        <f t="shared" si="0"/>
        <v>5</v>
      </c>
      <c r="B7" s="89" t="s">
        <v>191</v>
      </c>
      <c r="C7" s="90" t="s">
        <v>116</v>
      </c>
      <c r="D7" s="19">
        <v>542</v>
      </c>
      <c r="E7" s="18">
        <f t="shared" si="1"/>
        <v>634.3434343434344</v>
      </c>
      <c r="F7" s="19">
        <f t="shared" si="2"/>
        <v>4</v>
      </c>
      <c r="G7" s="17">
        <v>490</v>
      </c>
      <c r="H7" s="18">
        <f t="shared" si="3"/>
        <v>684.1269841269841</v>
      </c>
      <c r="I7" s="19">
        <f t="shared" si="4"/>
        <v>4</v>
      </c>
      <c r="J7" s="18">
        <f t="shared" si="5"/>
        <v>1318.4704184704185</v>
      </c>
      <c r="K7" s="19">
        <f t="shared" si="6"/>
        <v>4</v>
      </c>
      <c r="L7" s="110" t="s">
        <v>173</v>
      </c>
      <c r="M7" s="18">
        <f t="shared" si="7"/>
        <v>0</v>
      </c>
      <c r="N7" s="19">
        <f t="shared" si="8"/>
        <v>7</v>
      </c>
      <c r="O7" s="18">
        <f t="shared" si="9"/>
        <v>1318.4704184704185</v>
      </c>
      <c r="P7" s="19">
        <f t="shared" si="10"/>
        <v>5</v>
      </c>
      <c r="Q7" s="17"/>
      <c r="R7" s="18"/>
      <c r="S7" s="19"/>
      <c r="T7" s="18"/>
      <c r="U7" s="19"/>
    </row>
    <row r="8" spans="1:21" ht="25.5" customHeight="1">
      <c r="A8" s="19">
        <f t="shared" si="0"/>
        <v>6</v>
      </c>
      <c r="B8" s="89" t="s">
        <v>120</v>
      </c>
      <c r="C8" s="89" t="s">
        <v>118</v>
      </c>
      <c r="D8" s="17">
        <v>900</v>
      </c>
      <c r="E8" s="18">
        <f t="shared" si="1"/>
        <v>272.72727272727275</v>
      </c>
      <c r="F8" s="19">
        <f t="shared" si="2"/>
        <v>7</v>
      </c>
      <c r="G8" s="17">
        <v>1044</v>
      </c>
      <c r="H8" s="18">
        <f t="shared" si="3"/>
        <v>244.44444444444443</v>
      </c>
      <c r="I8" s="19">
        <f t="shared" si="4"/>
        <v>7</v>
      </c>
      <c r="J8" s="18">
        <f t="shared" si="5"/>
        <v>517.1717171717172</v>
      </c>
      <c r="K8" s="19">
        <f t="shared" si="6"/>
        <v>7</v>
      </c>
      <c r="L8" s="17">
        <v>440</v>
      </c>
      <c r="M8" s="18">
        <f t="shared" si="7"/>
        <v>592.5925925925926</v>
      </c>
      <c r="N8" s="19">
        <f t="shared" si="8"/>
        <v>4</v>
      </c>
      <c r="O8" s="18">
        <f t="shared" si="9"/>
        <v>1109.76430976431</v>
      </c>
      <c r="P8" s="19">
        <f t="shared" si="10"/>
        <v>6</v>
      </c>
      <c r="Q8" s="51"/>
      <c r="R8" s="52"/>
      <c r="S8" s="51"/>
      <c r="T8" s="52"/>
      <c r="U8" s="20"/>
    </row>
    <row r="9" spans="1:21" ht="25.5" customHeight="1">
      <c r="A9" s="19">
        <f t="shared" si="0"/>
        <v>7</v>
      </c>
      <c r="B9" s="89" t="s">
        <v>119</v>
      </c>
      <c r="C9" s="89" t="s">
        <v>70</v>
      </c>
      <c r="D9" s="17">
        <v>745</v>
      </c>
      <c r="E9" s="18">
        <f t="shared" si="1"/>
        <v>429.29292929292933</v>
      </c>
      <c r="F9" s="19">
        <f t="shared" si="2"/>
        <v>6</v>
      </c>
      <c r="G9" s="17">
        <v>905</v>
      </c>
      <c r="H9" s="18">
        <f t="shared" si="3"/>
        <v>354.76190476190476</v>
      </c>
      <c r="I9" s="19">
        <f t="shared" si="4"/>
        <v>6</v>
      </c>
      <c r="J9" s="18">
        <f t="shared" si="5"/>
        <v>784.0548340548341</v>
      </c>
      <c r="K9" s="19">
        <f t="shared" si="6"/>
        <v>6</v>
      </c>
      <c r="L9" s="27">
        <v>780</v>
      </c>
      <c r="M9" s="18">
        <f t="shared" si="7"/>
        <v>277.77777777777777</v>
      </c>
      <c r="N9" s="19">
        <f t="shared" si="8"/>
        <v>6</v>
      </c>
      <c r="O9" s="18">
        <f t="shared" si="9"/>
        <v>1061.832611832612</v>
      </c>
      <c r="P9" s="19">
        <f t="shared" si="10"/>
        <v>7</v>
      </c>
      <c r="Q9" s="51"/>
      <c r="R9" s="52"/>
      <c r="S9" s="51"/>
      <c r="T9" s="52"/>
      <c r="U9" s="20"/>
    </row>
  </sheetData>
  <sheetProtection/>
  <mergeCells count="3">
    <mergeCell ref="A1:A2"/>
    <mergeCell ref="C1:C2"/>
    <mergeCell ref="B1:B2"/>
  </mergeCells>
  <printOptions gridLines="1" horizontalCentered="1"/>
  <pageMargins left="0.4724409448818898" right="0.4724409448818898" top="0.56" bottom="0.3937007874015748" header="0.35433070866141736" footer="0"/>
  <pageSetup fitToHeight="2" horizontalDpi="300" verticalDpi="300" orientation="landscape" paperSize="9" r:id="rId1"/>
  <headerFooter alignWithMargins="0">
    <oddHeader>&amp;C KATEGORIA 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9"/>
  <sheetViews>
    <sheetView zoomScalePageLayoutView="0" workbookViewId="0" topLeftCell="A1">
      <selection activeCell="B5" sqref="B5"/>
    </sheetView>
  </sheetViews>
  <sheetFormatPr defaultColWidth="9.00390625" defaultRowHeight="25.5" customHeight="1"/>
  <cols>
    <col min="1" max="1" width="4.00390625" style="3" customWidth="1"/>
    <col min="2" max="2" width="20.375" style="8" customWidth="1"/>
    <col min="3" max="3" width="21.625" style="7" customWidth="1"/>
    <col min="4" max="4" width="5.50390625" style="4" customWidth="1"/>
    <col min="5" max="5" width="7.50390625" style="5" customWidth="1"/>
    <col min="6" max="6" width="3.50390625" style="3" customWidth="1"/>
    <col min="7" max="7" width="4.875" style="4" customWidth="1"/>
    <col min="8" max="8" width="7.875" style="5" customWidth="1"/>
    <col min="9" max="9" width="3.50390625" style="3" customWidth="1"/>
    <col min="10" max="10" width="7.50390625" style="5" customWidth="1"/>
    <col min="11" max="11" width="3.50390625" style="3" customWidth="1"/>
    <col min="12" max="12" width="5.00390625" style="4" customWidth="1"/>
    <col min="13" max="13" width="7.50390625" style="5" customWidth="1"/>
    <col min="14" max="14" width="3.50390625" style="3" customWidth="1"/>
    <col min="15" max="15" width="8.125" style="5" customWidth="1"/>
    <col min="16" max="16" width="4.50390625" style="3" customWidth="1"/>
    <col min="17" max="17" width="5.625" style="4" hidden="1" customWidth="1"/>
    <col min="18" max="18" width="7.50390625" style="5" hidden="1" customWidth="1"/>
    <col min="19" max="19" width="3.375" style="3" hidden="1" customWidth="1"/>
    <col min="20" max="20" width="8.125" style="5" hidden="1" customWidth="1"/>
    <col min="21" max="21" width="3.375" style="3" hidden="1" customWidth="1"/>
    <col min="22" max="16384" width="9.125" style="6" customWidth="1"/>
  </cols>
  <sheetData>
    <row r="1" spans="1:21" s="25" customFormat="1" ht="12.75" customHeight="1">
      <c r="A1" s="123" t="s">
        <v>0</v>
      </c>
      <c r="B1" s="125" t="s">
        <v>19</v>
      </c>
      <c r="C1" s="125" t="s">
        <v>2</v>
      </c>
      <c r="D1" s="12" t="s">
        <v>9</v>
      </c>
      <c r="E1" s="12"/>
      <c r="F1" s="12"/>
      <c r="G1" s="12" t="s">
        <v>10</v>
      </c>
      <c r="H1" s="12"/>
      <c r="I1" s="12"/>
      <c r="J1" s="12" t="s">
        <v>14</v>
      </c>
      <c r="K1" s="12"/>
      <c r="L1" s="12" t="s">
        <v>12</v>
      </c>
      <c r="M1" s="12"/>
      <c r="N1" s="12"/>
      <c r="O1" s="12" t="s">
        <v>15</v>
      </c>
      <c r="P1" s="12"/>
      <c r="Q1" s="99" t="s">
        <v>11</v>
      </c>
      <c r="R1" s="24"/>
      <c r="S1" s="24"/>
      <c r="T1" s="24" t="s">
        <v>16</v>
      </c>
      <c r="U1" s="24"/>
    </row>
    <row r="2" spans="1:21" s="23" customFormat="1" ht="73.5" customHeight="1">
      <c r="A2" s="124"/>
      <c r="B2" s="124"/>
      <c r="C2" s="124"/>
      <c r="D2" s="38" t="s">
        <v>17</v>
      </c>
      <c r="E2" s="39" t="s">
        <v>24</v>
      </c>
      <c r="F2" s="38" t="s">
        <v>13</v>
      </c>
      <c r="G2" s="38" t="s">
        <v>17</v>
      </c>
      <c r="H2" s="39" t="s">
        <v>24</v>
      </c>
      <c r="I2" s="38" t="s">
        <v>13</v>
      </c>
      <c r="J2" s="39" t="s">
        <v>24</v>
      </c>
      <c r="K2" s="38" t="s">
        <v>13</v>
      </c>
      <c r="L2" s="38" t="s">
        <v>17</v>
      </c>
      <c r="M2" s="39" t="s">
        <v>24</v>
      </c>
      <c r="N2" s="38" t="s">
        <v>13</v>
      </c>
      <c r="O2" s="39" t="s">
        <v>24</v>
      </c>
      <c r="P2" s="38" t="s">
        <v>13</v>
      </c>
      <c r="Q2" s="100" t="s">
        <v>17</v>
      </c>
      <c r="R2" s="22" t="s">
        <v>18</v>
      </c>
      <c r="S2" s="21" t="s">
        <v>13</v>
      </c>
      <c r="T2" s="22" t="s">
        <v>18</v>
      </c>
      <c r="U2" s="21" t="s">
        <v>13</v>
      </c>
    </row>
    <row r="3" spans="1:21" ht="25.5" customHeight="1">
      <c r="A3" s="13">
        <f aca="true" t="shared" si="0" ref="A3:A9">P3</f>
        <v>1</v>
      </c>
      <c r="B3" s="14" t="s">
        <v>102</v>
      </c>
      <c r="C3" s="109" t="s">
        <v>103</v>
      </c>
      <c r="D3" s="15">
        <v>50</v>
      </c>
      <c r="E3" s="18">
        <f aca="true" t="shared" si="1" ref="E3:E9">IF(D3&lt;&gt;"",IF(ISNUMBER(D3),MAX(1000/TJE1*(TJE1-D3+MIN(D$1:D$65536)),0),0),"")</f>
        <v>1000.0000000000001</v>
      </c>
      <c r="F3" s="19">
        <f aca="true" t="shared" si="2" ref="F3:F9">IF(E3&lt;&gt;"",RANK(E3,E$1:E$65536),"")</f>
        <v>1</v>
      </c>
      <c r="G3" s="15">
        <v>218</v>
      </c>
      <c r="H3" s="18">
        <f aca="true" t="shared" si="3" ref="H3:H9">IF(G3&lt;&gt;"",IF(ISNUMBER(G3),MAX(1000/TJE2*(TJE2-G3+MIN(G$1:G$65536)),0),0),"")</f>
        <v>1000</v>
      </c>
      <c r="I3" s="19">
        <f aca="true" t="shared" si="4" ref="I3:I9">IF(H3&lt;&gt;"",RANK(H3,H$1:H$65536),"")</f>
        <v>1</v>
      </c>
      <c r="J3" s="18">
        <f aca="true" t="shared" si="5" ref="J3:J9">IF(H3&lt;&gt;"",E3+H3,"")</f>
        <v>2000</v>
      </c>
      <c r="K3" s="19">
        <f aca="true" t="shared" si="6" ref="K3:K9">IF(J3&lt;&gt;"",RANK(J3,J$1:J$65536),"")</f>
        <v>1</v>
      </c>
      <c r="L3" s="15">
        <v>0</v>
      </c>
      <c r="M3" s="18">
        <f aca="true" t="shared" si="7" ref="M3:M9">IF(L3&lt;&gt;"",IF(ISNUMBER(L3),MAX(1000/TJE3*(TJE3-L3+MIN(L$1:L$65536)),0),0),"")</f>
        <v>1000</v>
      </c>
      <c r="N3" s="19">
        <f aca="true" t="shared" si="8" ref="N3:N9">IF(M3&lt;&gt;"",RANK(M3,M$1:M$65536),"")</f>
        <v>1</v>
      </c>
      <c r="O3" s="18">
        <f aca="true" t="shared" si="9" ref="O3:O9">IF(M3&lt;&gt;"",J3+M3,"")</f>
        <v>3000</v>
      </c>
      <c r="P3" s="19">
        <f aca="true" t="shared" si="10" ref="P3:P9">IF(O3&lt;&gt;"",RANK(O3,O$1:O$65536),"")</f>
        <v>1</v>
      </c>
      <c r="Q3" s="101"/>
      <c r="R3" s="16">
        <f>IF(Q3&lt;&gt;"",IF(ISNUMBER(Q3),MAX(1000/TJE4*(TJE4-Q3+MIN(Q:Q)),0),0),"")</f>
      </c>
      <c r="S3" s="13">
        <f>IF(R3&lt;&gt;"",RANK(R3,R:R),"")</f>
      </c>
      <c r="T3" s="16">
        <f>IF(R3&lt;&gt;"",O3+R3,"")</f>
      </c>
      <c r="U3" s="13">
        <f>IF(T3&lt;&gt;"",RANK(T3,T:T),"")</f>
      </c>
    </row>
    <row r="4" spans="1:21" ht="25.5" customHeight="1">
      <c r="A4" s="13">
        <f t="shared" si="0"/>
        <v>2</v>
      </c>
      <c r="B4" s="97" t="s">
        <v>190</v>
      </c>
      <c r="C4" s="98" t="s">
        <v>108</v>
      </c>
      <c r="D4" s="15">
        <v>280</v>
      </c>
      <c r="E4" s="18">
        <f t="shared" si="1"/>
        <v>767.6767676767678</v>
      </c>
      <c r="F4" s="19">
        <f t="shared" si="2"/>
        <v>4</v>
      </c>
      <c r="G4" s="15">
        <v>605</v>
      </c>
      <c r="H4" s="18">
        <f t="shared" si="3"/>
        <v>641.6666666666666</v>
      </c>
      <c r="I4" s="19">
        <f t="shared" si="4"/>
        <v>2</v>
      </c>
      <c r="J4" s="18">
        <f t="shared" si="5"/>
        <v>1409.3434343434344</v>
      </c>
      <c r="K4" s="19">
        <f t="shared" si="6"/>
        <v>4</v>
      </c>
      <c r="L4" s="15">
        <v>120</v>
      </c>
      <c r="M4" s="18">
        <f t="shared" si="7"/>
        <v>866.6666666666667</v>
      </c>
      <c r="N4" s="19">
        <f t="shared" si="8"/>
        <v>2</v>
      </c>
      <c r="O4" s="18">
        <f t="shared" si="9"/>
        <v>2276.010101010101</v>
      </c>
      <c r="P4" s="19">
        <f t="shared" si="10"/>
        <v>2</v>
      </c>
      <c r="Q4" s="101"/>
      <c r="R4" s="16">
        <f>IF(Q4&lt;&gt;"",IF(ISNUMBER(Q4),MAX(1000/TJE4*(TJE4-Q4+MIN(Q:Q)),0),0),"")</f>
      </c>
      <c r="S4" s="13">
        <f>IF(R4&lt;&gt;"",RANK(R4,R:R),"")</f>
      </c>
      <c r="T4" s="16">
        <f>IF(R4&lt;&gt;"",O4+R4,"")</f>
      </c>
      <c r="U4" s="13">
        <f>IF(T4&lt;&gt;"",RANK(T4,T:T),"")</f>
      </c>
    </row>
    <row r="5" spans="1:16" ht="25.5" customHeight="1">
      <c r="A5" s="13">
        <f t="shared" si="0"/>
        <v>3</v>
      </c>
      <c r="B5" s="14" t="s">
        <v>104</v>
      </c>
      <c r="C5" s="109" t="s">
        <v>105</v>
      </c>
      <c r="D5" s="15">
        <v>120</v>
      </c>
      <c r="E5" s="18">
        <f t="shared" si="1"/>
        <v>929.2929292929293</v>
      </c>
      <c r="F5" s="19">
        <f t="shared" si="2"/>
        <v>2</v>
      </c>
      <c r="G5" s="15">
        <v>748</v>
      </c>
      <c r="H5" s="18">
        <f t="shared" si="3"/>
        <v>509.25925925925924</v>
      </c>
      <c r="I5" s="19">
        <f t="shared" si="4"/>
        <v>4</v>
      </c>
      <c r="J5" s="18">
        <f t="shared" si="5"/>
        <v>1438.5521885521885</v>
      </c>
      <c r="K5" s="19">
        <f t="shared" si="6"/>
        <v>2</v>
      </c>
      <c r="L5" s="27">
        <v>283</v>
      </c>
      <c r="M5" s="18">
        <f t="shared" si="7"/>
        <v>685.5555555555555</v>
      </c>
      <c r="N5" s="19">
        <f t="shared" si="8"/>
        <v>3</v>
      </c>
      <c r="O5" s="18">
        <f t="shared" si="9"/>
        <v>2124.107744107744</v>
      </c>
      <c r="P5" s="19">
        <f t="shared" si="10"/>
        <v>3</v>
      </c>
    </row>
    <row r="6" spans="1:16" ht="25.5" customHeight="1">
      <c r="A6" s="13">
        <f t="shared" si="0"/>
        <v>4</v>
      </c>
      <c r="B6" s="97" t="s">
        <v>106</v>
      </c>
      <c r="C6" s="98" t="s">
        <v>107</v>
      </c>
      <c r="D6" s="15">
        <v>225</v>
      </c>
      <c r="E6" s="18">
        <f t="shared" si="1"/>
        <v>823.2323232323233</v>
      </c>
      <c r="F6" s="19">
        <f t="shared" si="2"/>
        <v>3</v>
      </c>
      <c r="G6" s="15">
        <v>650</v>
      </c>
      <c r="H6" s="18">
        <f t="shared" si="3"/>
        <v>600</v>
      </c>
      <c r="I6" s="19">
        <f t="shared" si="4"/>
        <v>3</v>
      </c>
      <c r="J6" s="18">
        <f t="shared" si="5"/>
        <v>1423.2323232323233</v>
      </c>
      <c r="K6" s="19">
        <f t="shared" si="6"/>
        <v>3</v>
      </c>
      <c r="L6" s="15">
        <v>475</v>
      </c>
      <c r="M6" s="18">
        <f t="shared" si="7"/>
        <v>472.22222222222223</v>
      </c>
      <c r="N6" s="19">
        <f t="shared" si="8"/>
        <v>4</v>
      </c>
      <c r="O6" s="18">
        <f t="shared" si="9"/>
        <v>1895.4545454545455</v>
      </c>
      <c r="P6" s="19">
        <f t="shared" si="10"/>
        <v>4</v>
      </c>
    </row>
    <row r="7" spans="1:16" ht="25.5" customHeight="1">
      <c r="A7" s="13">
        <f t="shared" si="0"/>
        <v>5</v>
      </c>
      <c r="B7" s="97" t="s">
        <v>121</v>
      </c>
      <c r="C7" s="98" t="s">
        <v>70</v>
      </c>
      <c r="D7" s="15">
        <v>442</v>
      </c>
      <c r="E7" s="18">
        <f t="shared" si="1"/>
        <v>604.040404040404</v>
      </c>
      <c r="F7" s="19">
        <f t="shared" si="2"/>
        <v>5</v>
      </c>
      <c r="G7" s="15">
        <v>944</v>
      </c>
      <c r="H7" s="18">
        <f t="shared" si="3"/>
        <v>327.77777777777777</v>
      </c>
      <c r="I7" s="19">
        <f t="shared" si="4"/>
        <v>5</v>
      </c>
      <c r="J7" s="18">
        <f t="shared" si="5"/>
        <v>931.8181818181818</v>
      </c>
      <c r="K7" s="19">
        <f t="shared" si="6"/>
        <v>5</v>
      </c>
      <c r="L7" s="15">
        <v>710</v>
      </c>
      <c r="M7" s="18">
        <f t="shared" si="7"/>
        <v>211.11111111111111</v>
      </c>
      <c r="N7" s="19">
        <f t="shared" si="8"/>
        <v>6</v>
      </c>
      <c r="O7" s="18">
        <f t="shared" si="9"/>
        <v>1142.9292929292928</v>
      </c>
      <c r="P7" s="19">
        <f t="shared" si="10"/>
        <v>5</v>
      </c>
    </row>
    <row r="8" spans="1:16" ht="25.5" customHeight="1">
      <c r="A8" s="13">
        <f t="shared" si="0"/>
        <v>6</v>
      </c>
      <c r="B8" s="97" t="s">
        <v>109</v>
      </c>
      <c r="C8" s="98" t="s">
        <v>63</v>
      </c>
      <c r="D8" s="15">
        <v>691</v>
      </c>
      <c r="E8" s="18">
        <f t="shared" si="1"/>
        <v>352.52525252525254</v>
      </c>
      <c r="F8" s="19">
        <f t="shared" si="2"/>
        <v>6</v>
      </c>
      <c r="G8" s="15">
        <v>1075</v>
      </c>
      <c r="H8" s="18">
        <f t="shared" si="3"/>
        <v>206.4814814814815</v>
      </c>
      <c r="I8" s="19">
        <f t="shared" si="4"/>
        <v>7</v>
      </c>
      <c r="J8" s="18">
        <f t="shared" si="5"/>
        <v>559.0067340067341</v>
      </c>
      <c r="K8" s="19">
        <f t="shared" si="6"/>
        <v>6</v>
      </c>
      <c r="L8" s="15">
        <v>475</v>
      </c>
      <c r="M8" s="18">
        <f t="shared" si="7"/>
        <v>472.22222222222223</v>
      </c>
      <c r="N8" s="19">
        <f t="shared" si="8"/>
        <v>4</v>
      </c>
      <c r="O8" s="18">
        <f t="shared" si="9"/>
        <v>1031.2289562289563</v>
      </c>
      <c r="P8" s="19">
        <f t="shared" si="10"/>
        <v>6</v>
      </c>
    </row>
    <row r="9" spans="1:16" ht="25.5" customHeight="1">
      <c r="A9" s="13">
        <f t="shared" si="0"/>
        <v>7</v>
      </c>
      <c r="B9" s="97" t="s">
        <v>110</v>
      </c>
      <c r="C9" s="98" t="s">
        <v>85</v>
      </c>
      <c r="D9" s="15">
        <v>814</v>
      </c>
      <c r="E9" s="18">
        <f t="shared" si="1"/>
        <v>228.2828282828283</v>
      </c>
      <c r="F9" s="19">
        <f t="shared" si="2"/>
        <v>7</v>
      </c>
      <c r="G9" s="15">
        <v>986</v>
      </c>
      <c r="H9" s="18">
        <f t="shared" si="3"/>
        <v>288.8888888888889</v>
      </c>
      <c r="I9" s="19">
        <f t="shared" si="4"/>
        <v>6</v>
      </c>
      <c r="J9" s="18">
        <f t="shared" si="5"/>
        <v>517.1717171717172</v>
      </c>
      <c r="K9" s="19">
        <f t="shared" si="6"/>
        <v>7</v>
      </c>
      <c r="L9" s="15">
        <v>775</v>
      </c>
      <c r="M9" s="18">
        <f t="shared" si="7"/>
        <v>138.88888888888889</v>
      </c>
      <c r="N9" s="19">
        <f t="shared" si="8"/>
        <v>7</v>
      </c>
      <c r="O9" s="18">
        <f t="shared" si="9"/>
        <v>656.0606060606061</v>
      </c>
      <c r="P9" s="19">
        <f t="shared" si="10"/>
        <v>7</v>
      </c>
    </row>
  </sheetData>
  <sheetProtection/>
  <mergeCells count="3">
    <mergeCell ref="A1:A2"/>
    <mergeCell ref="B1:B2"/>
    <mergeCell ref="C1:C2"/>
  </mergeCells>
  <printOptions gridLines="1" horizontalCentered="1"/>
  <pageMargins left="0.4724409448818898" right="0.4724409448818898" top="0.5905511811023623" bottom="0.3937007874015748" header="0.35433070866141736" footer="0"/>
  <pageSetup horizontalDpi="300" verticalDpi="300" orientation="landscape" paperSize="9" r:id="rId1"/>
  <headerFooter alignWithMargins="0">
    <oddHeader>&amp;CKATEGORIA  TJ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PageLayoutView="0" workbookViewId="0" topLeftCell="A29">
      <selection activeCell="B31" sqref="B31"/>
    </sheetView>
  </sheetViews>
  <sheetFormatPr defaultColWidth="9.00390625" defaultRowHeight="12.75"/>
  <cols>
    <col min="1" max="1" width="4.125" style="0" customWidth="1"/>
    <col min="2" max="2" width="23.00390625" style="0" customWidth="1"/>
    <col min="3" max="3" width="37.625" style="95" bestFit="1" customWidth="1"/>
    <col min="4" max="4" width="5.875" style="0" customWidth="1"/>
    <col min="5" max="5" width="11.00390625" style="0" bestFit="1" customWidth="1"/>
    <col min="6" max="6" width="3.50390625" style="0" customWidth="1"/>
    <col min="7" max="7" width="5.50390625" style="0" customWidth="1"/>
    <col min="9" max="9" width="3.50390625" style="0" customWidth="1"/>
    <col min="10" max="10" width="11.00390625" style="0" bestFit="1" customWidth="1"/>
    <col min="11" max="11" width="3.50390625" style="0" customWidth="1"/>
  </cols>
  <sheetData>
    <row r="1" spans="1:11" ht="12.75" customHeight="1">
      <c r="A1" s="123" t="s">
        <v>0</v>
      </c>
      <c r="B1" s="125" t="s">
        <v>19</v>
      </c>
      <c r="C1" s="126" t="s">
        <v>2</v>
      </c>
      <c r="D1" s="12" t="s">
        <v>9</v>
      </c>
      <c r="E1" s="12"/>
      <c r="F1" s="12"/>
      <c r="G1" s="12" t="s">
        <v>10</v>
      </c>
      <c r="H1" s="12"/>
      <c r="I1" s="12"/>
      <c r="J1" s="12" t="s">
        <v>14</v>
      </c>
      <c r="K1" s="12"/>
    </row>
    <row r="2" spans="1:11" s="26" customFormat="1" ht="51">
      <c r="A2" s="124"/>
      <c r="B2" s="124"/>
      <c r="C2" s="127"/>
      <c r="D2" s="38" t="s">
        <v>17</v>
      </c>
      <c r="E2" s="39" t="s">
        <v>18</v>
      </c>
      <c r="F2" s="38" t="s">
        <v>13</v>
      </c>
      <c r="G2" s="38" t="s">
        <v>17</v>
      </c>
      <c r="H2" s="39" t="s">
        <v>18</v>
      </c>
      <c r="I2" s="38" t="s">
        <v>13</v>
      </c>
      <c r="J2" s="39" t="s">
        <v>18</v>
      </c>
      <c r="K2" s="38" t="s">
        <v>13</v>
      </c>
    </row>
    <row r="3" spans="1:11" ht="25.5" customHeight="1">
      <c r="A3" s="9">
        <f aca="true" t="shared" si="0" ref="A3:A39">K3</f>
        <v>1</v>
      </c>
      <c r="B3" s="57" t="s">
        <v>91</v>
      </c>
      <c r="C3" s="41" t="s">
        <v>92</v>
      </c>
      <c r="D3" s="58">
        <v>62</v>
      </c>
      <c r="E3" s="40">
        <f aca="true" t="shared" si="1" ref="E3:E39">IF(D3&lt;&gt;"",IF(ISNUMBER(D3),MAX(1000/TME1*(TME1-D3+MIN(D$1:D$65536)),0),0),"")</f>
        <v>1000</v>
      </c>
      <c r="F3" s="9">
        <f aca="true" t="shared" si="2" ref="F3:F39">IF(E3&lt;&gt;"",RANK(E3,E$1:E$65536),"")</f>
        <v>1</v>
      </c>
      <c r="G3" s="81">
        <v>29</v>
      </c>
      <c r="H3" s="40">
        <f aca="true" t="shared" si="3" ref="H3:H39">IF(G3&lt;&gt;"",IF(ISNUMBER(G3),MAX(1000/TME2*(TME2-G3+MIN(G$1:G$65536)),0),0),"")</f>
        <v>978.4313725490196</v>
      </c>
      <c r="I3" s="9">
        <f aca="true" t="shared" si="4" ref="I3:I39">IF(H3&lt;&gt;"",RANK(H3,H$1:H$65536),"")</f>
        <v>6</v>
      </c>
      <c r="J3" s="40">
        <f aca="true" t="shared" si="5" ref="J3:J39">IF(H3&lt;&gt;"",E3+H3,"")</f>
        <v>1978.4313725490197</v>
      </c>
      <c r="K3" s="9">
        <f aca="true" t="shared" si="6" ref="K3:K39">IF(J3&lt;&gt;"",RANK(J3,J$1:J$65536),"")</f>
        <v>1</v>
      </c>
    </row>
    <row r="4" spans="1:11" ht="25.5" customHeight="1">
      <c r="A4" s="9">
        <f t="shared" si="0"/>
        <v>2</v>
      </c>
      <c r="B4" s="56" t="s">
        <v>79</v>
      </c>
      <c r="C4" s="93" t="s">
        <v>57</v>
      </c>
      <c r="D4" s="43">
        <v>115</v>
      </c>
      <c r="E4" s="40">
        <f t="shared" si="1"/>
        <v>941.1111111111112</v>
      </c>
      <c r="F4" s="9">
        <f t="shared" si="2"/>
        <v>2</v>
      </c>
      <c r="G4" s="81">
        <v>27</v>
      </c>
      <c r="H4" s="40">
        <f t="shared" si="3"/>
        <v>980.3921568627451</v>
      </c>
      <c r="I4" s="9">
        <f t="shared" si="4"/>
        <v>5</v>
      </c>
      <c r="J4" s="40">
        <f t="shared" si="5"/>
        <v>1921.5032679738563</v>
      </c>
      <c r="K4" s="9">
        <f t="shared" si="6"/>
        <v>2</v>
      </c>
    </row>
    <row r="5" spans="1:11" ht="25.5" customHeight="1">
      <c r="A5" s="9">
        <f t="shared" si="0"/>
        <v>3</v>
      </c>
      <c r="B5" s="59" t="s">
        <v>84</v>
      </c>
      <c r="C5" s="94" t="s">
        <v>85</v>
      </c>
      <c r="D5" s="43">
        <v>181</v>
      </c>
      <c r="E5" s="40">
        <f t="shared" si="1"/>
        <v>867.7777777777778</v>
      </c>
      <c r="F5" s="9">
        <f t="shared" si="2"/>
        <v>3</v>
      </c>
      <c r="G5" s="81">
        <v>31</v>
      </c>
      <c r="H5" s="40">
        <f t="shared" si="3"/>
        <v>976.470588235294</v>
      </c>
      <c r="I5" s="9">
        <f t="shared" si="4"/>
        <v>8</v>
      </c>
      <c r="J5" s="40">
        <f t="shared" si="5"/>
        <v>1844.248366013072</v>
      </c>
      <c r="K5" s="9">
        <f t="shared" si="6"/>
        <v>3</v>
      </c>
    </row>
    <row r="6" spans="1:11" ht="25.5" customHeight="1">
      <c r="A6" s="9">
        <f t="shared" si="0"/>
        <v>4</v>
      </c>
      <c r="B6" s="56" t="s">
        <v>71</v>
      </c>
      <c r="C6" s="93" t="s">
        <v>72</v>
      </c>
      <c r="D6" s="58">
        <v>235</v>
      </c>
      <c r="E6" s="40">
        <f t="shared" si="1"/>
        <v>807.7777777777778</v>
      </c>
      <c r="F6" s="9">
        <f t="shared" si="2"/>
        <v>4</v>
      </c>
      <c r="G6" s="81">
        <v>25</v>
      </c>
      <c r="H6" s="40">
        <f t="shared" si="3"/>
        <v>982.3529411764705</v>
      </c>
      <c r="I6" s="9">
        <f t="shared" si="4"/>
        <v>3</v>
      </c>
      <c r="J6" s="40">
        <f t="shared" si="5"/>
        <v>1790.1307189542483</v>
      </c>
      <c r="K6" s="9">
        <f t="shared" si="6"/>
        <v>4</v>
      </c>
    </row>
    <row r="7" spans="1:11" ht="25.5" customHeight="1">
      <c r="A7" s="9">
        <f t="shared" si="0"/>
        <v>5</v>
      </c>
      <c r="B7" s="57" t="s">
        <v>99</v>
      </c>
      <c r="C7" s="93" t="s">
        <v>57</v>
      </c>
      <c r="D7" s="58">
        <v>275</v>
      </c>
      <c r="E7" s="40">
        <f t="shared" si="1"/>
        <v>763.3333333333334</v>
      </c>
      <c r="F7" s="9">
        <f t="shared" si="2"/>
        <v>5</v>
      </c>
      <c r="G7" s="81">
        <v>137</v>
      </c>
      <c r="H7" s="40">
        <f t="shared" si="3"/>
        <v>872.5490196078431</v>
      </c>
      <c r="I7" s="9">
        <f t="shared" si="4"/>
        <v>11</v>
      </c>
      <c r="J7" s="40">
        <f t="shared" si="5"/>
        <v>1635.8823529411766</v>
      </c>
      <c r="K7" s="9">
        <f t="shared" si="6"/>
        <v>5</v>
      </c>
    </row>
    <row r="8" spans="1:11" ht="25.5" customHeight="1">
      <c r="A8" s="9">
        <f t="shared" si="0"/>
        <v>6</v>
      </c>
      <c r="B8" s="42" t="s">
        <v>62</v>
      </c>
      <c r="C8" s="93" t="s">
        <v>63</v>
      </c>
      <c r="D8" s="10">
        <v>428</v>
      </c>
      <c r="E8" s="40">
        <f t="shared" si="1"/>
        <v>593.3333333333334</v>
      </c>
      <c r="F8" s="9">
        <f t="shared" si="2"/>
        <v>7</v>
      </c>
      <c r="G8" s="81">
        <v>7</v>
      </c>
      <c r="H8" s="40">
        <f t="shared" si="3"/>
        <v>1000</v>
      </c>
      <c r="I8" s="9">
        <f t="shared" si="4"/>
        <v>1</v>
      </c>
      <c r="J8" s="40">
        <f t="shared" si="5"/>
        <v>1593.3333333333335</v>
      </c>
      <c r="K8" s="9">
        <f t="shared" si="6"/>
        <v>6</v>
      </c>
    </row>
    <row r="9" spans="1:11" ht="25.5" customHeight="1">
      <c r="A9" s="9">
        <f t="shared" si="0"/>
        <v>7</v>
      </c>
      <c r="B9" s="42" t="s">
        <v>54</v>
      </c>
      <c r="C9" s="93" t="s">
        <v>55</v>
      </c>
      <c r="D9" s="10">
        <v>445</v>
      </c>
      <c r="E9" s="40">
        <f t="shared" si="1"/>
        <v>574.4444444444445</v>
      </c>
      <c r="F9" s="9">
        <f t="shared" si="2"/>
        <v>8</v>
      </c>
      <c r="G9" s="81">
        <v>25</v>
      </c>
      <c r="H9" s="40">
        <f t="shared" si="3"/>
        <v>982.3529411764705</v>
      </c>
      <c r="I9" s="9">
        <f t="shared" si="4"/>
        <v>3</v>
      </c>
      <c r="J9" s="40">
        <f t="shared" si="5"/>
        <v>1556.797385620915</v>
      </c>
      <c r="K9" s="9">
        <f t="shared" si="6"/>
        <v>7</v>
      </c>
    </row>
    <row r="10" spans="1:11" ht="25.5" customHeight="1">
      <c r="A10" s="9">
        <f t="shared" si="0"/>
        <v>8</v>
      </c>
      <c r="B10" s="59" t="s">
        <v>101</v>
      </c>
      <c r="C10" s="96" t="s">
        <v>63</v>
      </c>
      <c r="D10" s="58">
        <v>514</v>
      </c>
      <c r="E10" s="40">
        <f t="shared" si="1"/>
        <v>497.7777777777778</v>
      </c>
      <c r="F10" s="9">
        <f t="shared" si="2"/>
        <v>10</v>
      </c>
      <c r="G10" s="81">
        <v>29</v>
      </c>
      <c r="H10" s="40">
        <f t="shared" si="3"/>
        <v>978.4313725490196</v>
      </c>
      <c r="I10" s="9">
        <f t="shared" si="4"/>
        <v>6</v>
      </c>
      <c r="J10" s="40">
        <f t="shared" si="5"/>
        <v>1476.2091503267975</v>
      </c>
      <c r="K10" s="9">
        <f t="shared" si="6"/>
        <v>8</v>
      </c>
    </row>
    <row r="11" spans="1:11" ht="25.5" customHeight="1">
      <c r="A11" s="9">
        <f t="shared" si="0"/>
        <v>9</v>
      </c>
      <c r="B11" s="42" t="s">
        <v>87</v>
      </c>
      <c r="C11" s="93" t="s">
        <v>57</v>
      </c>
      <c r="D11" s="10">
        <v>546</v>
      </c>
      <c r="E11" s="40">
        <f t="shared" si="1"/>
        <v>462.22222222222223</v>
      </c>
      <c r="F11" s="9">
        <f t="shared" si="2"/>
        <v>11</v>
      </c>
      <c r="G11" s="81">
        <v>15</v>
      </c>
      <c r="H11" s="40">
        <f t="shared" si="3"/>
        <v>992.156862745098</v>
      </c>
      <c r="I11" s="9">
        <f t="shared" si="4"/>
        <v>2</v>
      </c>
      <c r="J11" s="40">
        <f t="shared" si="5"/>
        <v>1454.3790849673203</v>
      </c>
      <c r="K11" s="9">
        <f t="shared" si="6"/>
        <v>9</v>
      </c>
    </row>
    <row r="12" spans="1:11" ht="25.5" customHeight="1">
      <c r="A12" s="9">
        <f t="shared" si="0"/>
        <v>10</v>
      </c>
      <c r="B12" s="42" t="s">
        <v>69</v>
      </c>
      <c r="C12" s="93" t="s">
        <v>70</v>
      </c>
      <c r="D12" s="10">
        <v>315</v>
      </c>
      <c r="E12" s="40">
        <f t="shared" si="1"/>
        <v>718.8888888888889</v>
      </c>
      <c r="F12" s="9">
        <f t="shared" si="2"/>
        <v>6</v>
      </c>
      <c r="G12" s="81">
        <v>304</v>
      </c>
      <c r="H12" s="40">
        <f t="shared" si="3"/>
        <v>708.8235294117646</v>
      </c>
      <c r="I12" s="9">
        <f t="shared" si="4"/>
        <v>15</v>
      </c>
      <c r="J12" s="40">
        <f t="shared" si="5"/>
        <v>1427.7124183006536</v>
      </c>
      <c r="K12" s="9">
        <f t="shared" si="6"/>
        <v>10</v>
      </c>
    </row>
    <row r="13" spans="1:11" ht="25.5" customHeight="1">
      <c r="A13" s="9">
        <f t="shared" si="0"/>
        <v>11</v>
      </c>
      <c r="B13" s="56" t="s">
        <v>194</v>
      </c>
      <c r="C13" s="93" t="s">
        <v>53</v>
      </c>
      <c r="D13" s="79">
        <v>575</v>
      </c>
      <c r="E13" s="40">
        <f t="shared" si="1"/>
        <v>430</v>
      </c>
      <c r="F13" s="9">
        <f t="shared" si="2"/>
        <v>12</v>
      </c>
      <c r="G13" s="81">
        <v>280</v>
      </c>
      <c r="H13" s="40">
        <f t="shared" si="3"/>
        <v>732.3529411764706</v>
      </c>
      <c r="I13" s="9">
        <f t="shared" si="4"/>
        <v>14</v>
      </c>
      <c r="J13" s="40">
        <f t="shared" si="5"/>
        <v>1162.3529411764707</v>
      </c>
      <c r="K13" s="9">
        <f t="shared" si="6"/>
        <v>11</v>
      </c>
    </row>
    <row r="14" spans="1:11" ht="25.5" customHeight="1">
      <c r="A14" s="9">
        <f t="shared" si="0"/>
        <v>12</v>
      </c>
      <c r="B14" s="57" t="s">
        <v>98</v>
      </c>
      <c r="C14" s="96" t="s">
        <v>74</v>
      </c>
      <c r="D14" s="58">
        <v>780</v>
      </c>
      <c r="E14" s="40">
        <f t="shared" si="1"/>
        <v>202.22222222222223</v>
      </c>
      <c r="F14" s="9">
        <f t="shared" si="2"/>
        <v>28</v>
      </c>
      <c r="G14" s="81">
        <v>62</v>
      </c>
      <c r="H14" s="40">
        <f t="shared" si="3"/>
        <v>946.078431372549</v>
      </c>
      <c r="I14" s="9">
        <f t="shared" si="4"/>
        <v>10</v>
      </c>
      <c r="J14" s="40">
        <f t="shared" si="5"/>
        <v>1148.3006535947711</v>
      </c>
      <c r="K14" s="9">
        <f t="shared" si="6"/>
        <v>12</v>
      </c>
    </row>
    <row r="15" spans="1:11" ht="25.5" customHeight="1">
      <c r="A15" s="9">
        <f t="shared" si="0"/>
        <v>13</v>
      </c>
      <c r="B15" s="57" t="s">
        <v>90</v>
      </c>
      <c r="C15" s="94" t="s">
        <v>83</v>
      </c>
      <c r="D15" s="43">
        <v>503</v>
      </c>
      <c r="E15" s="40">
        <f t="shared" si="1"/>
        <v>510</v>
      </c>
      <c r="F15" s="9">
        <f t="shared" si="2"/>
        <v>9</v>
      </c>
      <c r="G15" s="81">
        <v>380</v>
      </c>
      <c r="H15" s="40">
        <f t="shared" si="3"/>
        <v>634.313725490196</v>
      </c>
      <c r="I15" s="9">
        <f t="shared" si="4"/>
        <v>17</v>
      </c>
      <c r="J15" s="40">
        <f t="shared" si="5"/>
        <v>1144.313725490196</v>
      </c>
      <c r="K15" s="9">
        <f t="shared" si="6"/>
        <v>13</v>
      </c>
    </row>
    <row r="16" spans="1:11" ht="25.5" customHeight="1">
      <c r="A16" s="9">
        <f t="shared" si="0"/>
        <v>14</v>
      </c>
      <c r="B16" s="42" t="s">
        <v>193</v>
      </c>
      <c r="C16" s="41" t="s">
        <v>74</v>
      </c>
      <c r="D16" s="10">
        <v>854</v>
      </c>
      <c r="E16" s="40">
        <f t="shared" si="1"/>
        <v>120</v>
      </c>
      <c r="F16" s="9">
        <f t="shared" si="2"/>
        <v>33</v>
      </c>
      <c r="G16" s="81">
        <v>60</v>
      </c>
      <c r="H16" s="40">
        <f t="shared" si="3"/>
        <v>948.0392156862745</v>
      </c>
      <c r="I16" s="9">
        <f t="shared" si="4"/>
        <v>9</v>
      </c>
      <c r="J16" s="40">
        <f t="shared" si="5"/>
        <v>1068.0392156862745</v>
      </c>
      <c r="K16" s="9">
        <f t="shared" si="6"/>
        <v>14</v>
      </c>
    </row>
    <row r="17" spans="1:11" ht="25.5" customHeight="1">
      <c r="A17" s="9">
        <f t="shared" si="0"/>
        <v>15</v>
      </c>
      <c r="B17" s="56" t="s">
        <v>58</v>
      </c>
      <c r="C17" s="93" t="s">
        <v>59</v>
      </c>
      <c r="D17" s="43">
        <v>650</v>
      </c>
      <c r="E17" s="40">
        <f t="shared" si="1"/>
        <v>346.6666666666667</v>
      </c>
      <c r="F17" s="9">
        <f t="shared" si="2"/>
        <v>20</v>
      </c>
      <c r="G17" s="81">
        <v>350</v>
      </c>
      <c r="H17" s="40">
        <f t="shared" si="3"/>
        <v>663.7254901960785</v>
      </c>
      <c r="I17" s="9">
        <f t="shared" si="4"/>
        <v>16</v>
      </c>
      <c r="J17" s="40">
        <f t="shared" si="5"/>
        <v>1010.3921568627452</v>
      </c>
      <c r="K17" s="9">
        <f t="shared" si="6"/>
        <v>15</v>
      </c>
    </row>
    <row r="18" spans="1:11" ht="25.5" customHeight="1">
      <c r="A18" s="9">
        <f t="shared" si="0"/>
        <v>16</v>
      </c>
      <c r="B18" s="42" t="s">
        <v>67</v>
      </c>
      <c r="C18" s="93" t="s">
        <v>68</v>
      </c>
      <c r="D18" s="10">
        <v>750</v>
      </c>
      <c r="E18" s="40">
        <f t="shared" si="1"/>
        <v>235.55555555555557</v>
      </c>
      <c r="F18" s="9">
        <f t="shared" si="2"/>
        <v>25</v>
      </c>
      <c r="G18" s="81">
        <v>270</v>
      </c>
      <c r="H18" s="40">
        <f t="shared" si="3"/>
        <v>742.156862745098</v>
      </c>
      <c r="I18" s="9">
        <f t="shared" si="4"/>
        <v>12</v>
      </c>
      <c r="J18" s="40">
        <f t="shared" si="5"/>
        <v>977.7124183006536</v>
      </c>
      <c r="K18" s="9">
        <f t="shared" si="6"/>
        <v>16</v>
      </c>
    </row>
    <row r="19" spans="1:11" ht="25.5" customHeight="1">
      <c r="A19" s="9">
        <f t="shared" si="0"/>
        <v>17</v>
      </c>
      <c r="B19" s="56" t="s">
        <v>66</v>
      </c>
      <c r="C19" s="93" t="s">
        <v>59</v>
      </c>
      <c r="D19" s="58">
        <v>770</v>
      </c>
      <c r="E19" s="40">
        <f t="shared" si="1"/>
        <v>213.33333333333334</v>
      </c>
      <c r="F19" s="9">
        <f t="shared" si="2"/>
        <v>27</v>
      </c>
      <c r="G19" s="81">
        <v>270</v>
      </c>
      <c r="H19" s="40">
        <f t="shared" si="3"/>
        <v>742.156862745098</v>
      </c>
      <c r="I19" s="9">
        <f t="shared" si="4"/>
        <v>12</v>
      </c>
      <c r="J19" s="40">
        <f t="shared" si="5"/>
        <v>955.4901960784314</v>
      </c>
      <c r="K19" s="9">
        <f t="shared" si="6"/>
        <v>17</v>
      </c>
    </row>
    <row r="20" spans="1:11" ht="25.5" customHeight="1">
      <c r="A20" s="9">
        <f t="shared" si="0"/>
        <v>18</v>
      </c>
      <c r="B20" s="42" t="s">
        <v>195</v>
      </c>
      <c r="C20" s="94" t="s">
        <v>61</v>
      </c>
      <c r="D20" s="10">
        <v>639</v>
      </c>
      <c r="E20" s="40">
        <f t="shared" si="1"/>
        <v>358.8888888888889</v>
      </c>
      <c r="F20" s="9">
        <f t="shared" si="2"/>
        <v>18</v>
      </c>
      <c r="G20" s="81">
        <v>423</v>
      </c>
      <c r="H20" s="40">
        <f t="shared" si="3"/>
        <v>592.156862745098</v>
      </c>
      <c r="I20" s="9">
        <f t="shared" si="4"/>
        <v>18</v>
      </c>
      <c r="J20" s="40">
        <f t="shared" si="5"/>
        <v>951.0457516339869</v>
      </c>
      <c r="K20" s="9">
        <f t="shared" si="6"/>
        <v>18</v>
      </c>
    </row>
    <row r="21" spans="1:11" ht="25.5" customHeight="1">
      <c r="A21" s="9">
        <f t="shared" si="0"/>
        <v>19</v>
      </c>
      <c r="B21" s="42" t="s">
        <v>86</v>
      </c>
      <c r="C21" s="94" t="s">
        <v>83</v>
      </c>
      <c r="D21" s="10">
        <v>651</v>
      </c>
      <c r="E21" s="40">
        <f t="shared" si="1"/>
        <v>345.55555555555554</v>
      </c>
      <c r="F21" s="9">
        <f t="shared" si="2"/>
        <v>21</v>
      </c>
      <c r="G21" s="81">
        <v>552</v>
      </c>
      <c r="H21" s="40">
        <f t="shared" si="3"/>
        <v>465.6862745098039</v>
      </c>
      <c r="I21" s="9">
        <f t="shared" si="4"/>
        <v>21</v>
      </c>
      <c r="J21" s="40">
        <f t="shared" si="5"/>
        <v>811.2418300653594</v>
      </c>
      <c r="K21" s="9">
        <f t="shared" si="6"/>
        <v>19</v>
      </c>
    </row>
    <row r="22" spans="1:11" ht="25.5" customHeight="1">
      <c r="A22" s="9">
        <f t="shared" si="0"/>
        <v>20</v>
      </c>
      <c r="B22" s="57" t="s">
        <v>100</v>
      </c>
      <c r="C22" s="94" t="s">
        <v>83</v>
      </c>
      <c r="D22" s="58">
        <v>649</v>
      </c>
      <c r="E22" s="40">
        <f t="shared" si="1"/>
        <v>347.77777777777777</v>
      </c>
      <c r="F22" s="9">
        <f t="shared" si="2"/>
        <v>19</v>
      </c>
      <c r="G22" s="81">
        <v>655</v>
      </c>
      <c r="H22" s="40">
        <f t="shared" si="3"/>
        <v>364.70588235294116</v>
      </c>
      <c r="I22" s="9">
        <f t="shared" si="4"/>
        <v>24</v>
      </c>
      <c r="J22" s="40">
        <f t="shared" si="5"/>
        <v>712.4836601307189</v>
      </c>
      <c r="K22" s="9">
        <f t="shared" si="6"/>
        <v>20</v>
      </c>
    </row>
    <row r="23" spans="1:11" s="78" customFormat="1" ht="25.5" customHeight="1">
      <c r="A23" s="9">
        <f t="shared" si="0"/>
        <v>21</v>
      </c>
      <c r="B23" s="42" t="s">
        <v>192</v>
      </c>
      <c r="C23" s="93" t="s">
        <v>57</v>
      </c>
      <c r="D23" s="10">
        <v>582</v>
      </c>
      <c r="E23" s="40">
        <f t="shared" si="1"/>
        <v>422.22222222222223</v>
      </c>
      <c r="F23" s="9">
        <f t="shared" si="2"/>
        <v>13</v>
      </c>
      <c r="G23" s="81">
        <v>735</v>
      </c>
      <c r="H23" s="40">
        <f t="shared" si="3"/>
        <v>286.27450980392155</v>
      </c>
      <c r="I23" s="9">
        <f t="shared" si="4"/>
        <v>27</v>
      </c>
      <c r="J23" s="40">
        <f t="shared" si="5"/>
        <v>708.4967320261437</v>
      </c>
      <c r="K23" s="9">
        <f t="shared" si="6"/>
        <v>21</v>
      </c>
    </row>
    <row r="24" spans="1:11" ht="25.5" customHeight="1">
      <c r="A24" s="9">
        <f t="shared" si="0"/>
        <v>22</v>
      </c>
      <c r="B24" s="56" t="s">
        <v>64</v>
      </c>
      <c r="C24" s="94" t="s">
        <v>65</v>
      </c>
      <c r="D24" s="43">
        <v>725</v>
      </c>
      <c r="E24" s="40">
        <f t="shared" si="1"/>
        <v>263.33333333333337</v>
      </c>
      <c r="F24" s="9">
        <f t="shared" si="2"/>
        <v>23</v>
      </c>
      <c r="G24" s="81">
        <v>611</v>
      </c>
      <c r="H24" s="40">
        <f t="shared" si="3"/>
        <v>407.84313725490193</v>
      </c>
      <c r="I24" s="9">
        <f t="shared" si="4"/>
        <v>22</v>
      </c>
      <c r="J24" s="40">
        <f t="shared" si="5"/>
        <v>671.1764705882354</v>
      </c>
      <c r="K24" s="9">
        <f t="shared" si="6"/>
        <v>22</v>
      </c>
    </row>
    <row r="25" spans="1:11" ht="25.5" customHeight="1">
      <c r="A25" s="9">
        <f t="shared" si="0"/>
        <v>23</v>
      </c>
      <c r="B25" s="56" t="s">
        <v>76</v>
      </c>
      <c r="C25" s="94" t="s">
        <v>83</v>
      </c>
      <c r="D25" s="58">
        <v>625</v>
      </c>
      <c r="E25" s="40">
        <f t="shared" si="1"/>
        <v>374.44444444444446</v>
      </c>
      <c r="F25" s="9">
        <f t="shared" si="2"/>
        <v>14</v>
      </c>
      <c r="G25" s="81">
        <v>726</v>
      </c>
      <c r="H25" s="40">
        <f t="shared" si="3"/>
        <v>295.09803921568624</v>
      </c>
      <c r="I25" s="9">
        <f t="shared" si="4"/>
        <v>25</v>
      </c>
      <c r="J25" s="40">
        <f t="shared" si="5"/>
        <v>669.5424836601308</v>
      </c>
      <c r="K25" s="9">
        <f t="shared" si="6"/>
        <v>23</v>
      </c>
    </row>
    <row r="26" spans="1:11" ht="25.5" customHeight="1">
      <c r="A26" s="9">
        <f t="shared" si="0"/>
        <v>24</v>
      </c>
      <c r="B26" s="42" t="s">
        <v>80</v>
      </c>
      <c r="C26" s="94" t="s">
        <v>70</v>
      </c>
      <c r="D26" s="10">
        <v>638</v>
      </c>
      <c r="E26" s="40">
        <f t="shared" si="1"/>
        <v>360</v>
      </c>
      <c r="F26" s="9">
        <f t="shared" si="2"/>
        <v>17</v>
      </c>
      <c r="G26" s="81">
        <v>740</v>
      </c>
      <c r="H26" s="40">
        <f t="shared" si="3"/>
        <v>281.37254901960785</v>
      </c>
      <c r="I26" s="9">
        <f t="shared" si="4"/>
        <v>29</v>
      </c>
      <c r="J26" s="40">
        <f t="shared" si="5"/>
        <v>641.3725490196078</v>
      </c>
      <c r="K26" s="9">
        <f t="shared" si="6"/>
        <v>24</v>
      </c>
    </row>
    <row r="27" spans="1:12" ht="25.5" customHeight="1">
      <c r="A27" s="9">
        <f t="shared" si="0"/>
        <v>25</v>
      </c>
      <c r="B27" s="56" t="s">
        <v>81</v>
      </c>
      <c r="C27" s="93" t="s">
        <v>61</v>
      </c>
      <c r="D27" s="58">
        <v>625</v>
      </c>
      <c r="E27" s="40">
        <f t="shared" si="1"/>
        <v>374.44444444444446</v>
      </c>
      <c r="F27" s="9">
        <f t="shared" si="2"/>
        <v>14</v>
      </c>
      <c r="G27" s="81">
        <v>830</v>
      </c>
      <c r="H27" s="40">
        <f t="shared" si="3"/>
        <v>193.13725490196077</v>
      </c>
      <c r="I27" s="9">
        <f t="shared" si="4"/>
        <v>32</v>
      </c>
      <c r="J27" s="40">
        <f t="shared" si="5"/>
        <v>567.5816993464052</v>
      </c>
      <c r="K27" s="9">
        <f t="shared" si="6"/>
        <v>25</v>
      </c>
      <c r="L27" s="64"/>
    </row>
    <row r="28" spans="1:12" ht="25.5" customHeight="1">
      <c r="A28" s="9">
        <f t="shared" si="0"/>
        <v>26</v>
      </c>
      <c r="B28" s="56" t="s">
        <v>56</v>
      </c>
      <c r="C28" s="93" t="s">
        <v>57</v>
      </c>
      <c r="D28" s="43">
        <v>630</v>
      </c>
      <c r="E28" s="40">
        <f t="shared" si="1"/>
        <v>368.8888888888889</v>
      </c>
      <c r="F28" s="9">
        <f t="shared" si="2"/>
        <v>16</v>
      </c>
      <c r="G28" s="81">
        <v>834</v>
      </c>
      <c r="H28" s="40">
        <f t="shared" si="3"/>
        <v>189.2156862745098</v>
      </c>
      <c r="I28" s="9">
        <f t="shared" si="4"/>
        <v>33</v>
      </c>
      <c r="J28" s="40">
        <f t="shared" si="5"/>
        <v>558.1045751633987</v>
      </c>
      <c r="K28" s="9">
        <f t="shared" si="6"/>
        <v>26</v>
      </c>
      <c r="L28" s="64"/>
    </row>
    <row r="29" spans="1:12" ht="25.5" customHeight="1">
      <c r="A29" s="9">
        <f t="shared" si="0"/>
        <v>27</v>
      </c>
      <c r="B29" s="57" t="s">
        <v>88</v>
      </c>
      <c r="C29" s="41" t="s">
        <v>89</v>
      </c>
      <c r="D29" s="58">
        <v>731</v>
      </c>
      <c r="E29" s="40">
        <f t="shared" si="1"/>
        <v>256.6666666666667</v>
      </c>
      <c r="F29" s="9">
        <f t="shared" si="2"/>
        <v>24</v>
      </c>
      <c r="G29" s="81">
        <v>730</v>
      </c>
      <c r="H29" s="40">
        <f t="shared" si="3"/>
        <v>291.1764705882353</v>
      </c>
      <c r="I29" s="9">
        <f t="shared" si="4"/>
        <v>26</v>
      </c>
      <c r="J29" s="40">
        <f t="shared" si="5"/>
        <v>547.843137254902</v>
      </c>
      <c r="K29" s="9">
        <f t="shared" si="6"/>
        <v>27</v>
      </c>
      <c r="L29" s="64"/>
    </row>
    <row r="30" spans="1:12" ht="25.5" customHeight="1">
      <c r="A30" s="9">
        <f t="shared" si="0"/>
        <v>28</v>
      </c>
      <c r="B30" s="42" t="s">
        <v>95</v>
      </c>
      <c r="C30" s="41" t="s">
        <v>96</v>
      </c>
      <c r="D30" s="10">
        <v>810</v>
      </c>
      <c r="E30" s="40">
        <f t="shared" si="1"/>
        <v>168.88888888888889</v>
      </c>
      <c r="F30" s="9">
        <f t="shared" si="2"/>
        <v>30</v>
      </c>
      <c r="G30" s="81">
        <v>645</v>
      </c>
      <c r="H30" s="40">
        <f t="shared" si="3"/>
        <v>374.5098039215686</v>
      </c>
      <c r="I30" s="9">
        <f t="shared" si="4"/>
        <v>23</v>
      </c>
      <c r="J30" s="40">
        <f t="shared" si="5"/>
        <v>543.3986928104575</v>
      </c>
      <c r="K30" s="9">
        <f t="shared" si="6"/>
        <v>28</v>
      </c>
      <c r="L30" s="64"/>
    </row>
    <row r="31" spans="1:12" ht="25.5" customHeight="1">
      <c r="A31" s="9">
        <f t="shared" si="0"/>
        <v>29</v>
      </c>
      <c r="B31" s="56" t="s">
        <v>82</v>
      </c>
      <c r="C31" s="94" t="s">
        <v>83</v>
      </c>
      <c r="D31" s="58">
        <v>690</v>
      </c>
      <c r="E31" s="40">
        <f t="shared" si="1"/>
        <v>302.22222222222223</v>
      </c>
      <c r="F31" s="9">
        <f t="shared" si="2"/>
        <v>22</v>
      </c>
      <c r="G31" s="81">
        <v>790</v>
      </c>
      <c r="H31" s="40">
        <f t="shared" si="3"/>
        <v>232.35294117647058</v>
      </c>
      <c r="I31" s="9">
        <f t="shared" si="4"/>
        <v>30</v>
      </c>
      <c r="J31" s="40">
        <f t="shared" si="5"/>
        <v>534.5751633986928</v>
      </c>
      <c r="K31" s="9">
        <f t="shared" si="6"/>
        <v>29</v>
      </c>
      <c r="L31" s="64"/>
    </row>
    <row r="32" spans="1:12" ht="25.5" customHeight="1">
      <c r="A32" s="9">
        <f t="shared" si="0"/>
        <v>30</v>
      </c>
      <c r="B32" s="57" t="s">
        <v>97</v>
      </c>
      <c r="C32" s="94" t="s">
        <v>83</v>
      </c>
      <c r="D32" s="58">
        <v>941</v>
      </c>
      <c r="E32" s="40">
        <f t="shared" si="1"/>
        <v>23.333333333333336</v>
      </c>
      <c r="F32" s="9">
        <f t="shared" si="2"/>
        <v>35</v>
      </c>
      <c r="G32" s="81">
        <v>545</v>
      </c>
      <c r="H32" s="40">
        <f t="shared" si="3"/>
        <v>472.5490196078431</v>
      </c>
      <c r="I32" s="9">
        <f t="shared" si="4"/>
        <v>20</v>
      </c>
      <c r="J32" s="40">
        <f t="shared" si="5"/>
        <v>495.8823529411764</v>
      </c>
      <c r="K32" s="9">
        <f t="shared" si="6"/>
        <v>30</v>
      </c>
      <c r="L32" s="64"/>
    </row>
    <row r="33" spans="1:12" ht="25.5" customHeight="1">
      <c r="A33" s="9">
        <f t="shared" si="0"/>
        <v>31</v>
      </c>
      <c r="B33" s="56" t="s">
        <v>77</v>
      </c>
      <c r="C33" s="93" t="s">
        <v>63</v>
      </c>
      <c r="D33" s="58" t="s">
        <v>78</v>
      </c>
      <c r="E33" s="40">
        <f t="shared" si="1"/>
        <v>0</v>
      </c>
      <c r="F33" s="9">
        <f t="shared" si="2"/>
        <v>36</v>
      </c>
      <c r="G33" s="81">
        <v>525</v>
      </c>
      <c r="H33" s="40">
        <f t="shared" si="3"/>
        <v>492.156862745098</v>
      </c>
      <c r="I33" s="9">
        <f t="shared" si="4"/>
        <v>19</v>
      </c>
      <c r="J33" s="40">
        <f t="shared" si="5"/>
        <v>492.156862745098</v>
      </c>
      <c r="K33" s="9">
        <f t="shared" si="6"/>
        <v>31</v>
      </c>
      <c r="L33" s="64"/>
    </row>
    <row r="34" spans="1:12" ht="25.5" customHeight="1">
      <c r="A34" s="9">
        <f t="shared" si="0"/>
        <v>32</v>
      </c>
      <c r="B34" s="56" t="s">
        <v>196</v>
      </c>
      <c r="C34" s="94" t="s">
        <v>61</v>
      </c>
      <c r="D34" s="43">
        <v>760</v>
      </c>
      <c r="E34" s="40">
        <f t="shared" si="1"/>
        <v>224.44444444444446</v>
      </c>
      <c r="F34" s="9">
        <f t="shared" si="2"/>
        <v>26</v>
      </c>
      <c r="G34" s="81">
        <v>800</v>
      </c>
      <c r="H34" s="40">
        <f t="shared" si="3"/>
        <v>222.54901960784312</v>
      </c>
      <c r="I34" s="9">
        <f t="shared" si="4"/>
        <v>31</v>
      </c>
      <c r="J34" s="40">
        <f t="shared" si="5"/>
        <v>446.99346405228755</v>
      </c>
      <c r="K34" s="9">
        <f t="shared" si="6"/>
        <v>32</v>
      </c>
      <c r="L34" s="64"/>
    </row>
    <row r="35" spans="1:11" ht="26.25">
      <c r="A35" s="9">
        <f t="shared" si="0"/>
        <v>33</v>
      </c>
      <c r="B35" s="42" t="s">
        <v>93</v>
      </c>
      <c r="C35" s="42" t="s">
        <v>94</v>
      </c>
      <c r="D35" s="10">
        <v>835</v>
      </c>
      <c r="E35" s="40">
        <f t="shared" si="1"/>
        <v>141.11111111111111</v>
      </c>
      <c r="F35" s="9">
        <f t="shared" si="2"/>
        <v>32</v>
      </c>
      <c r="G35" s="81">
        <v>735</v>
      </c>
      <c r="H35" s="40">
        <f t="shared" si="3"/>
        <v>286.27450980392155</v>
      </c>
      <c r="I35" s="9">
        <f t="shared" si="4"/>
        <v>27</v>
      </c>
      <c r="J35" s="40">
        <f t="shared" si="5"/>
        <v>427.38562091503263</v>
      </c>
      <c r="K35" s="9">
        <f t="shared" si="6"/>
        <v>33</v>
      </c>
    </row>
    <row r="36" spans="1:11" ht="26.25">
      <c r="A36" s="9">
        <f t="shared" si="0"/>
        <v>34</v>
      </c>
      <c r="B36" s="56" t="s">
        <v>60</v>
      </c>
      <c r="C36" s="94" t="s">
        <v>61</v>
      </c>
      <c r="D36" s="43">
        <v>805</v>
      </c>
      <c r="E36" s="40">
        <f t="shared" si="1"/>
        <v>174.44444444444446</v>
      </c>
      <c r="F36" s="9">
        <f t="shared" si="2"/>
        <v>29</v>
      </c>
      <c r="G36" s="81">
        <v>895</v>
      </c>
      <c r="H36" s="40">
        <f t="shared" si="3"/>
        <v>129.41176470588235</v>
      </c>
      <c r="I36" s="9">
        <f t="shared" si="4"/>
        <v>36</v>
      </c>
      <c r="J36" s="40">
        <f t="shared" si="5"/>
        <v>303.8562091503268</v>
      </c>
      <c r="K36" s="9">
        <f t="shared" si="6"/>
        <v>34</v>
      </c>
    </row>
    <row r="37" spans="1:11" ht="26.25">
      <c r="A37" s="9">
        <f t="shared" si="0"/>
        <v>35</v>
      </c>
      <c r="B37" s="56" t="s">
        <v>73</v>
      </c>
      <c r="C37" s="94" t="s">
        <v>74</v>
      </c>
      <c r="D37" s="43">
        <v>830</v>
      </c>
      <c r="E37" s="40">
        <f t="shared" si="1"/>
        <v>146.66666666666669</v>
      </c>
      <c r="F37" s="9">
        <f t="shared" si="2"/>
        <v>31</v>
      </c>
      <c r="G37" s="81">
        <v>871</v>
      </c>
      <c r="H37" s="40">
        <f t="shared" si="3"/>
        <v>152.94117647058823</v>
      </c>
      <c r="I37" s="9">
        <f t="shared" si="4"/>
        <v>34</v>
      </c>
      <c r="J37" s="40">
        <f t="shared" si="5"/>
        <v>299.6078431372549</v>
      </c>
      <c r="K37" s="9">
        <f t="shared" si="6"/>
        <v>35</v>
      </c>
    </row>
    <row r="38" spans="1:11" ht="26.25">
      <c r="A38" s="9">
        <f t="shared" si="0"/>
        <v>36</v>
      </c>
      <c r="B38" s="42" t="s">
        <v>75</v>
      </c>
      <c r="C38" s="93" t="s">
        <v>61</v>
      </c>
      <c r="D38" s="10">
        <v>1085</v>
      </c>
      <c r="E38" s="40">
        <f t="shared" si="1"/>
        <v>0</v>
      </c>
      <c r="F38" s="9">
        <f t="shared" si="2"/>
        <v>36</v>
      </c>
      <c r="G38" s="81">
        <v>880</v>
      </c>
      <c r="H38" s="40">
        <f t="shared" si="3"/>
        <v>144.11764705882354</v>
      </c>
      <c r="I38" s="9">
        <f t="shared" si="4"/>
        <v>35</v>
      </c>
      <c r="J38" s="40">
        <f t="shared" si="5"/>
        <v>144.11764705882354</v>
      </c>
      <c r="K38" s="9">
        <f t="shared" si="6"/>
        <v>36</v>
      </c>
    </row>
    <row r="39" spans="1:11" ht="25.5" customHeight="1">
      <c r="A39" s="9">
        <f t="shared" si="0"/>
        <v>37</v>
      </c>
      <c r="B39" s="57" t="s">
        <v>127</v>
      </c>
      <c r="C39" s="41" t="s">
        <v>70</v>
      </c>
      <c r="D39" s="43">
        <v>940</v>
      </c>
      <c r="E39" s="40">
        <f t="shared" si="1"/>
        <v>24.444444444444446</v>
      </c>
      <c r="F39" s="9">
        <f t="shared" si="2"/>
        <v>34</v>
      </c>
      <c r="G39" s="81" t="s">
        <v>78</v>
      </c>
      <c r="H39" s="40">
        <f t="shared" si="3"/>
        <v>0</v>
      </c>
      <c r="I39" s="9">
        <f t="shared" si="4"/>
        <v>37</v>
      </c>
      <c r="J39" s="40">
        <f t="shared" si="5"/>
        <v>24.444444444444446</v>
      </c>
      <c r="K39" s="9">
        <f t="shared" si="6"/>
        <v>37</v>
      </c>
    </row>
  </sheetData>
  <sheetProtection/>
  <mergeCells count="3">
    <mergeCell ref="A1:A2"/>
    <mergeCell ref="B1:B2"/>
    <mergeCell ref="C1:C2"/>
  </mergeCells>
  <printOptions horizontalCentered="1"/>
  <pageMargins left="0.4724409448818898" right="0.4724409448818898" top="0.47" bottom="0.5118110236220472" header="0.26" footer="0.5118110236220472"/>
  <pageSetup fitToHeight="1" fitToWidth="1" horizontalDpi="300" verticalDpi="300" orientation="portrait" paperSize="9" scale="78" r:id="rId1"/>
  <headerFooter alignWithMargins="0">
    <oddHeader>&amp;CKATEGORIA  TM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57"/>
  <sheetViews>
    <sheetView zoomScalePageLayoutView="0" workbookViewId="0" topLeftCell="A40">
      <selection activeCell="B42" sqref="B42"/>
    </sheetView>
  </sheetViews>
  <sheetFormatPr defaultColWidth="9.00390625" defaultRowHeight="12.75"/>
  <cols>
    <col min="1" max="1" width="3.00390625" style="0" customWidth="1"/>
    <col min="2" max="2" width="24.50390625" style="103" customWidth="1"/>
    <col min="3" max="3" width="30.00390625" style="104" bestFit="1" customWidth="1"/>
    <col min="4" max="4" width="5.625" style="105" bestFit="1" customWidth="1"/>
    <col min="5" max="5" width="8.50390625" style="105" customWidth="1"/>
    <col min="6" max="6" width="3.50390625" style="105" customWidth="1"/>
    <col min="7" max="7" width="5.50390625" style="105" customWidth="1"/>
    <col min="8" max="8" width="8.50390625" style="105" bestFit="1" customWidth="1"/>
    <col min="9" max="9" width="3.50390625" style="105" customWidth="1"/>
    <col min="10" max="10" width="8.50390625" style="105" bestFit="1" customWidth="1"/>
    <col min="11" max="11" width="3.50390625" style="105" customWidth="1"/>
    <col min="12" max="41" width="0" style="0" hidden="1" customWidth="1"/>
  </cols>
  <sheetData>
    <row r="1" spans="1:11" ht="12.75" customHeight="1">
      <c r="A1" s="123" t="s">
        <v>0</v>
      </c>
      <c r="B1" s="126" t="s">
        <v>1</v>
      </c>
      <c r="C1" s="125" t="s">
        <v>2</v>
      </c>
      <c r="D1" s="128" t="s">
        <v>9</v>
      </c>
      <c r="E1" s="129"/>
      <c r="F1" s="130"/>
      <c r="G1" s="128" t="s">
        <v>10</v>
      </c>
      <c r="H1" s="129"/>
      <c r="I1" s="130"/>
      <c r="J1" s="128" t="s">
        <v>14</v>
      </c>
      <c r="K1" s="130"/>
    </row>
    <row r="2" spans="1:11" s="26" customFormat="1" ht="72" customHeight="1">
      <c r="A2" s="124"/>
      <c r="B2" s="127"/>
      <c r="C2" s="124"/>
      <c r="D2" s="38" t="s">
        <v>17</v>
      </c>
      <c r="E2" s="39" t="s">
        <v>18</v>
      </c>
      <c r="F2" s="38" t="s">
        <v>13</v>
      </c>
      <c r="G2" s="38" t="s">
        <v>17</v>
      </c>
      <c r="H2" s="39" t="s">
        <v>18</v>
      </c>
      <c r="I2" s="38" t="s">
        <v>13</v>
      </c>
      <c r="J2" s="39" t="s">
        <v>18</v>
      </c>
      <c r="K2" s="38" t="s">
        <v>13</v>
      </c>
    </row>
    <row r="3" spans="1:11" ht="26.25">
      <c r="A3" s="80">
        <f aca="true" t="shared" si="0" ref="A3:A49">K3</f>
        <v>1</v>
      </c>
      <c r="B3" s="106" t="s">
        <v>141</v>
      </c>
      <c r="C3" s="86" t="s">
        <v>55</v>
      </c>
      <c r="D3" s="58">
        <v>36</v>
      </c>
      <c r="E3" s="40">
        <f aca="true" t="shared" si="1" ref="E3:E50">IF(D3&lt;&gt;"",IF(ISNUMBER(D3),MAX(1000/TDE1*(TDE1-D3+MIN(D$1:D$65536)),0),0),"")</f>
        <v>1000</v>
      </c>
      <c r="F3" s="9">
        <f aca="true" t="shared" si="2" ref="F3:F50">IF(E3&lt;&gt;"",RANK(E3,E$1:E$65536),"")</f>
        <v>1</v>
      </c>
      <c r="G3" s="43">
        <v>87</v>
      </c>
      <c r="H3" s="40">
        <f aca="true" t="shared" si="3" ref="H3:H50">IF(G3&lt;&gt;"",IF(ISNUMBER(G3),MAX(1000/TDE2*(TDE2-G3+MIN(G$1:G$65536)),0),0),"")</f>
        <v>1000</v>
      </c>
      <c r="I3" s="9">
        <f aca="true" t="shared" si="4" ref="I3:I50">IF(H3&lt;&gt;"",RANK(H3,H$1:H$65536),"")</f>
        <v>1</v>
      </c>
      <c r="J3" s="40">
        <f aca="true" t="shared" si="5" ref="J3:J47">IF(H3&lt;&gt;"",E3+H3,"")</f>
        <v>2000</v>
      </c>
      <c r="K3" s="9">
        <f aca="true" t="shared" si="6" ref="K3:K47">IF(J3&lt;&gt;"",RANK(J3,J$1:J$65536),"")</f>
        <v>1</v>
      </c>
    </row>
    <row r="4" spans="1:11" ht="26.25">
      <c r="A4" s="80">
        <f t="shared" si="0"/>
        <v>2</v>
      </c>
      <c r="B4" s="106" t="s">
        <v>156</v>
      </c>
      <c r="C4" s="86" t="s">
        <v>55</v>
      </c>
      <c r="D4" s="58">
        <v>75</v>
      </c>
      <c r="E4" s="40">
        <f t="shared" si="1"/>
        <v>938.0952380952381</v>
      </c>
      <c r="F4" s="9">
        <f t="shared" si="2"/>
        <v>5</v>
      </c>
      <c r="G4" s="43">
        <v>102</v>
      </c>
      <c r="H4" s="40">
        <f t="shared" si="3"/>
        <v>981.4814814814814</v>
      </c>
      <c r="I4" s="9">
        <f t="shared" si="4"/>
        <v>2</v>
      </c>
      <c r="J4" s="40">
        <f t="shared" si="5"/>
        <v>1919.5767195767194</v>
      </c>
      <c r="K4" s="9">
        <f t="shared" si="6"/>
        <v>2</v>
      </c>
    </row>
    <row r="5" spans="1:11" ht="26.25">
      <c r="A5" s="80">
        <f t="shared" si="0"/>
        <v>3</v>
      </c>
      <c r="B5" s="107" t="s">
        <v>154</v>
      </c>
      <c r="C5" s="86" t="s">
        <v>61</v>
      </c>
      <c r="D5" s="58">
        <v>70</v>
      </c>
      <c r="E5" s="40">
        <f t="shared" si="1"/>
        <v>946.031746031746</v>
      </c>
      <c r="F5" s="9">
        <f t="shared" si="2"/>
        <v>4</v>
      </c>
      <c r="G5" s="43">
        <v>186</v>
      </c>
      <c r="H5" s="40">
        <f t="shared" si="3"/>
        <v>877.7777777777777</v>
      </c>
      <c r="I5" s="9">
        <f t="shared" si="4"/>
        <v>3</v>
      </c>
      <c r="J5" s="40">
        <f t="shared" si="5"/>
        <v>1823.8095238095239</v>
      </c>
      <c r="K5" s="9">
        <f t="shared" si="6"/>
        <v>3</v>
      </c>
    </row>
    <row r="6" spans="1:11" ht="25.5" customHeight="1">
      <c r="A6" s="80">
        <f t="shared" si="0"/>
        <v>4</v>
      </c>
      <c r="B6" s="106" t="s">
        <v>149</v>
      </c>
      <c r="C6" s="86" t="s">
        <v>94</v>
      </c>
      <c r="D6" s="58">
        <v>111</v>
      </c>
      <c r="E6" s="40">
        <f t="shared" si="1"/>
        <v>880.9523809523808</v>
      </c>
      <c r="F6" s="9">
        <f t="shared" si="2"/>
        <v>8</v>
      </c>
      <c r="G6" s="43">
        <v>222</v>
      </c>
      <c r="H6" s="40">
        <f t="shared" si="3"/>
        <v>833.3333333333333</v>
      </c>
      <c r="I6" s="9">
        <f t="shared" si="4"/>
        <v>4</v>
      </c>
      <c r="J6" s="40">
        <f t="shared" si="5"/>
        <v>1714.2857142857142</v>
      </c>
      <c r="K6" s="9">
        <f t="shared" si="6"/>
        <v>4</v>
      </c>
    </row>
    <row r="7" spans="1:11" ht="26.25">
      <c r="A7" s="80">
        <f t="shared" si="0"/>
        <v>5</v>
      </c>
      <c r="B7" s="106" t="s">
        <v>158</v>
      </c>
      <c r="C7" s="86" t="s">
        <v>94</v>
      </c>
      <c r="D7" s="58">
        <v>85</v>
      </c>
      <c r="E7" s="40">
        <f t="shared" si="1"/>
        <v>922.2222222222222</v>
      </c>
      <c r="F7" s="9">
        <f t="shared" si="2"/>
        <v>7</v>
      </c>
      <c r="G7" s="43">
        <v>320</v>
      </c>
      <c r="H7" s="40">
        <f t="shared" si="3"/>
        <v>712.3456790123456</v>
      </c>
      <c r="I7" s="9">
        <f t="shared" si="4"/>
        <v>7</v>
      </c>
      <c r="J7" s="40">
        <f t="shared" si="5"/>
        <v>1634.5679012345677</v>
      </c>
      <c r="K7" s="9">
        <f t="shared" si="6"/>
        <v>5</v>
      </c>
    </row>
    <row r="8" spans="1:11" ht="26.25">
      <c r="A8" s="80">
        <f t="shared" si="0"/>
        <v>6</v>
      </c>
      <c r="B8" s="106" t="s">
        <v>157</v>
      </c>
      <c r="C8" s="86" t="s">
        <v>61</v>
      </c>
      <c r="D8" s="58">
        <v>315</v>
      </c>
      <c r="E8" s="40">
        <f t="shared" si="1"/>
        <v>557.1428571428571</v>
      </c>
      <c r="F8" s="9">
        <f t="shared" si="2"/>
        <v>13</v>
      </c>
      <c r="G8" s="43">
        <v>254</v>
      </c>
      <c r="H8" s="40">
        <f t="shared" si="3"/>
        <v>793.8271604938271</v>
      </c>
      <c r="I8" s="9">
        <f t="shared" si="4"/>
        <v>5</v>
      </c>
      <c r="J8" s="40">
        <f t="shared" si="5"/>
        <v>1350.9700176366841</v>
      </c>
      <c r="K8" s="9">
        <f t="shared" si="6"/>
        <v>6</v>
      </c>
    </row>
    <row r="9" spans="1:11" ht="26.25">
      <c r="A9" s="80">
        <f t="shared" si="0"/>
        <v>7</v>
      </c>
      <c r="B9" s="106" t="s">
        <v>160</v>
      </c>
      <c r="C9" s="86" t="s">
        <v>55</v>
      </c>
      <c r="D9" s="58">
        <v>80</v>
      </c>
      <c r="E9" s="40">
        <f t="shared" si="1"/>
        <v>930.1587301587301</v>
      </c>
      <c r="F9" s="9">
        <f t="shared" si="2"/>
        <v>6</v>
      </c>
      <c r="G9" s="43">
        <v>565</v>
      </c>
      <c r="H9" s="40">
        <f t="shared" si="3"/>
        <v>409.8765432098765</v>
      </c>
      <c r="I9" s="9">
        <f t="shared" si="4"/>
        <v>13</v>
      </c>
      <c r="J9" s="40">
        <f t="shared" si="5"/>
        <v>1340.0352733686066</v>
      </c>
      <c r="K9" s="9">
        <f t="shared" si="6"/>
        <v>7</v>
      </c>
    </row>
    <row r="10" spans="1:11" ht="26.25">
      <c r="A10" s="80">
        <f t="shared" si="0"/>
        <v>8</v>
      </c>
      <c r="B10" s="106" t="s">
        <v>152</v>
      </c>
      <c r="C10" s="87" t="s">
        <v>197</v>
      </c>
      <c r="D10" s="10">
        <v>52</v>
      </c>
      <c r="E10" s="40">
        <f t="shared" si="1"/>
        <v>974.6031746031746</v>
      </c>
      <c r="F10" s="9">
        <f t="shared" si="2"/>
        <v>2</v>
      </c>
      <c r="G10" s="43">
        <v>715</v>
      </c>
      <c r="H10" s="40">
        <f t="shared" si="3"/>
        <v>224.69135802469134</v>
      </c>
      <c r="I10" s="9">
        <f t="shared" si="4"/>
        <v>28</v>
      </c>
      <c r="J10" s="40">
        <f t="shared" si="5"/>
        <v>1199.294532627866</v>
      </c>
      <c r="K10" s="9">
        <f t="shared" si="6"/>
        <v>8</v>
      </c>
    </row>
    <row r="11" spans="1:11" ht="39">
      <c r="A11" s="80">
        <f t="shared" si="0"/>
        <v>9</v>
      </c>
      <c r="B11" s="106" t="s">
        <v>165</v>
      </c>
      <c r="C11" s="86" t="s">
        <v>94</v>
      </c>
      <c r="D11" s="92">
        <v>120</v>
      </c>
      <c r="E11" s="40">
        <f t="shared" si="1"/>
        <v>866.6666666666666</v>
      </c>
      <c r="F11" s="9">
        <f t="shared" si="2"/>
        <v>9</v>
      </c>
      <c r="G11" s="43">
        <v>720</v>
      </c>
      <c r="H11" s="40">
        <f t="shared" si="3"/>
        <v>218.5185185185185</v>
      </c>
      <c r="I11" s="9">
        <f t="shared" si="4"/>
        <v>29</v>
      </c>
      <c r="J11" s="40">
        <f t="shared" si="5"/>
        <v>1085.1851851851852</v>
      </c>
      <c r="K11" s="9">
        <f t="shared" si="6"/>
        <v>9</v>
      </c>
    </row>
    <row r="12" spans="1:11" ht="26.25">
      <c r="A12" s="80">
        <f t="shared" si="0"/>
        <v>10</v>
      </c>
      <c r="B12" s="106" t="s">
        <v>125</v>
      </c>
      <c r="C12" s="86" t="s">
        <v>94</v>
      </c>
      <c r="D12" s="58">
        <v>299</v>
      </c>
      <c r="E12" s="40">
        <f t="shared" si="1"/>
        <v>582.5396825396825</v>
      </c>
      <c r="F12" s="9">
        <f t="shared" si="2"/>
        <v>12</v>
      </c>
      <c r="G12" s="43">
        <v>590</v>
      </c>
      <c r="H12" s="40">
        <f t="shared" si="3"/>
        <v>379.0123456790123</v>
      </c>
      <c r="I12" s="9">
        <f t="shared" si="4"/>
        <v>17</v>
      </c>
      <c r="J12" s="40">
        <f t="shared" si="5"/>
        <v>961.5520282186949</v>
      </c>
      <c r="K12" s="9">
        <f t="shared" si="6"/>
        <v>10</v>
      </c>
    </row>
    <row r="13" spans="1:11" ht="26.25">
      <c r="A13" s="80">
        <f t="shared" si="0"/>
        <v>11</v>
      </c>
      <c r="B13" s="42" t="s">
        <v>199</v>
      </c>
      <c r="C13" s="86" t="s">
        <v>61</v>
      </c>
      <c r="D13" s="92">
        <v>223</v>
      </c>
      <c r="E13" s="40">
        <f t="shared" si="1"/>
        <v>703.1746031746031</v>
      </c>
      <c r="F13" s="9">
        <f t="shared" si="2"/>
        <v>10</v>
      </c>
      <c r="G13" s="43">
        <v>720</v>
      </c>
      <c r="H13" s="40">
        <f t="shared" si="3"/>
        <v>218.5185185185185</v>
      </c>
      <c r="I13" s="9">
        <f t="shared" si="4"/>
        <v>29</v>
      </c>
      <c r="J13" s="40">
        <f t="shared" si="5"/>
        <v>921.6931216931216</v>
      </c>
      <c r="K13" s="9">
        <f t="shared" si="6"/>
        <v>11</v>
      </c>
    </row>
    <row r="14" spans="1:11" ht="26.25">
      <c r="A14" s="80">
        <f t="shared" si="0"/>
        <v>12</v>
      </c>
      <c r="B14" s="106" t="s">
        <v>142</v>
      </c>
      <c r="C14" s="86" t="s">
        <v>197</v>
      </c>
      <c r="D14" s="43">
        <v>329</v>
      </c>
      <c r="E14" s="40">
        <f t="shared" si="1"/>
        <v>534.9206349206349</v>
      </c>
      <c r="F14" s="9">
        <f t="shared" si="2"/>
        <v>14</v>
      </c>
      <c r="G14" s="43">
        <v>590</v>
      </c>
      <c r="H14" s="40">
        <f t="shared" si="3"/>
        <v>379.0123456790123</v>
      </c>
      <c r="I14" s="9">
        <f t="shared" si="4"/>
        <v>17</v>
      </c>
      <c r="J14" s="40">
        <f t="shared" si="5"/>
        <v>913.9329805996472</v>
      </c>
      <c r="K14" s="9">
        <f t="shared" si="6"/>
        <v>12</v>
      </c>
    </row>
    <row r="15" spans="1:11" ht="26.25">
      <c r="A15" s="80">
        <f t="shared" si="0"/>
        <v>13</v>
      </c>
      <c r="B15" s="106" t="s">
        <v>166</v>
      </c>
      <c r="C15" s="86" t="s">
        <v>55</v>
      </c>
      <c r="D15" s="92">
        <v>397</v>
      </c>
      <c r="E15" s="40">
        <f t="shared" si="1"/>
        <v>426.984126984127</v>
      </c>
      <c r="F15" s="9">
        <f t="shared" si="2"/>
        <v>15</v>
      </c>
      <c r="G15" s="43">
        <v>525</v>
      </c>
      <c r="H15" s="40">
        <f t="shared" si="3"/>
        <v>459.25925925925924</v>
      </c>
      <c r="I15" s="9">
        <f t="shared" si="4"/>
        <v>11</v>
      </c>
      <c r="J15" s="40">
        <f t="shared" si="5"/>
        <v>886.2433862433862</v>
      </c>
      <c r="K15" s="9">
        <f t="shared" si="6"/>
        <v>13</v>
      </c>
    </row>
    <row r="16" spans="1:11" ht="26.25">
      <c r="A16" s="80">
        <f t="shared" si="0"/>
        <v>14</v>
      </c>
      <c r="B16" s="106" t="s">
        <v>137</v>
      </c>
      <c r="C16" s="86" t="s">
        <v>94</v>
      </c>
      <c r="D16" s="58">
        <v>460</v>
      </c>
      <c r="E16" s="40">
        <f t="shared" si="1"/>
        <v>326.984126984127</v>
      </c>
      <c r="F16" s="9">
        <f t="shared" si="2"/>
        <v>16</v>
      </c>
      <c r="G16" s="43">
        <v>569</v>
      </c>
      <c r="H16" s="40">
        <f t="shared" si="3"/>
        <v>404.9382716049382</v>
      </c>
      <c r="I16" s="9">
        <f t="shared" si="4"/>
        <v>14</v>
      </c>
      <c r="J16" s="40">
        <f t="shared" si="5"/>
        <v>731.9223985890652</v>
      </c>
      <c r="K16" s="9">
        <f t="shared" si="6"/>
        <v>14</v>
      </c>
    </row>
    <row r="17" spans="1:11" ht="26.25">
      <c r="A17" s="80">
        <f t="shared" si="0"/>
        <v>15</v>
      </c>
      <c r="B17" s="106" t="s">
        <v>134</v>
      </c>
      <c r="C17" s="86" t="s">
        <v>135</v>
      </c>
      <c r="D17" s="58" t="s">
        <v>78</v>
      </c>
      <c r="E17" s="40">
        <f t="shared" si="1"/>
        <v>0</v>
      </c>
      <c r="F17" s="9">
        <f t="shared" si="2"/>
        <v>28</v>
      </c>
      <c r="G17" s="43">
        <v>305</v>
      </c>
      <c r="H17" s="40">
        <f t="shared" si="3"/>
        <v>730.8641975308642</v>
      </c>
      <c r="I17" s="9">
        <f t="shared" si="4"/>
        <v>6</v>
      </c>
      <c r="J17" s="40">
        <f t="shared" si="5"/>
        <v>730.8641975308642</v>
      </c>
      <c r="K17" s="9">
        <f t="shared" si="6"/>
        <v>15</v>
      </c>
    </row>
    <row r="18" spans="1:11" ht="26.25">
      <c r="A18" s="80">
        <f t="shared" si="0"/>
        <v>16</v>
      </c>
      <c r="B18" s="106" t="s">
        <v>168</v>
      </c>
      <c r="C18" s="87" t="s">
        <v>153</v>
      </c>
      <c r="D18" s="92">
        <v>245</v>
      </c>
      <c r="E18" s="40">
        <f t="shared" si="1"/>
        <v>668.2539682539682</v>
      </c>
      <c r="F18" s="9">
        <f t="shared" si="2"/>
        <v>11</v>
      </c>
      <c r="G18" s="43">
        <v>855</v>
      </c>
      <c r="H18" s="40">
        <f t="shared" si="3"/>
        <v>51.85185185185185</v>
      </c>
      <c r="I18" s="9">
        <f t="shared" si="4"/>
        <v>44</v>
      </c>
      <c r="J18" s="40">
        <f t="shared" si="5"/>
        <v>720.10582010582</v>
      </c>
      <c r="K18" s="9">
        <f t="shared" si="6"/>
        <v>16</v>
      </c>
    </row>
    <row r="19" spans="1:11" ht="27.75" customHeight="1">
      <c r="A19" s="80">
        <f t="shared" si="0"/>
        <v>17</v>
      </c>
      <c r="B19" s="106" t="s">
        <v>123</v>
      </c>
      <c r="C19" s="86" t="s">
        <v>94</v>
      </c>
      <c r="D19" s="58" t="s">
        <v>78</v>
      </c>
      <c r="E19" s="40">
        <f t="shared" si="1"/>
        <v>0</v>
      </c>
      <c r="F19" s="9">
        <f t="shared" si="2"/>
        <v>28</v>
      </c>
      <c r="G19" s="43">
        <v>360</v>
      </c>
      <c r="H19" s="40">
        <f t="shared" si="3"/>
        <v>662.9629629629629</v>
      </c>
      <c r="I19" s="9">
        <f t="shared" si="4"/>
        <v>8</v>
      </c>
      <c r="J19" s="40">
        <f t="shared" si="5"/>
        <v>662.9629629629629</v>
      </c>
      <c r="K19" s="9">
        <f t="shared" si="6"/>
        <v>17</v>
      </c>
    </row>
    <row r="20" spans="1:11" ht="39">
      <c r="A20" s="80">
        <f t="shared" si="0"/>
        <v>18</v>
      </c>
      <c r="B20" s="106" t="s">
        <v>131</v>
      </c>
      <c r="C20" s="86" t="s">
        <v>96</v>
      </c>
      <c r="D20" s="58">
        <v>657</v>
      </c>
      <c r="E20" s="40">
        <f t="shared" si="1"/>
        <v>14.285714285714285</v>
      </c>
      <c r="F20" s="9">
        <f t="shared" si="2"/>
        <v>23</v>
      </c>
      <c r="G20" s="43">
        <v>435</v>
      </c>
      <c r="H20" s="40">
        <f t="shared" si="3"/>
        <v>570.3703703703703</v>
      </c>
      <c r="I20" s="9">
        <f t="shared" si="4"/>
        <v>9</v>
      </c>
      <c r="J20" s="40">
        <f t="shared" si="5"/>
        <v>584.6560846560847</v>
      </c>
      <c r="K20" s="9">
        <f t="shared" si="6"/>
        <v>18</v>
      </c>
    </row>
    <row r="21" spans="1:11" ht="26.25">
      <c r="A21" s="80">
        <f t="shared" si="0"/>
        <v>19</v>
      </c>
      <c r="B21" s="106" t="s">
        <v>139</v>
      </c>
      <c r="C21" s="86" t="s">
        <v>61</v>
      </c>
      <c r="D21" s="58">
        <v>560</v>
      </c>
      <c r="E21" s="40">
        <f t="shared" si="1"/>
        <v>168.25396825396825</v>
      </c>
      <c r="F21" s="9">
        <f t="shared" si="2"/>
        <v>21</v>
      </c>
      <c r="G21" s="43">
        <v>622</v>
      </c>
      <c r="H21" s="40">
        <f t="shared" si="3"/>
        <v>339.5061728395062</v>
      </c>
      <c r="I21" s="9">
        <f t="shared" si="4"/>
        <v>20</v>
      </c>
      <c r="J21" s="40">
        <f t="shared" si="5"/>
        <v>507.76014109347443</v>
      </c>
      <c r="K21" s="9">
        <f t="shared" si="6"/>
        <v>19</v>
      </c>
    </row>
    <row r="22" spans="1:11" ht="26.25">
      <c r="A22" s="80">
        <f t="shared" si="0"/>
        <v>20</v>
      </c>
      <c r="B22" s="106" t="s">
        <v>140</v>
      </c>
      <c r="C22" s="86" t="s">
        <v>61</v>
      </c>
      <c r="D22" s="58">
        <v>566</v>
      </c>
      <c r="E22" s="40">
        <f t="shared" si="1"/>
        <v>158.73015873015873</v>
      </c>
      <c r="F22" s="9">
        <f t="shared" si="2"/>
        <v>22</v>
      </c>
      <c r="G22" s="43">
        <v>636</v>
      </c>
      <c r="H22" s="40">
        <f t="shared" si="3"/>
        <v>322.22222222222223</v>
      </c>
      <c r="I22" s="9">
        <f t="shared" si="4"/>
        <v>21</v>
      </c>
      <c r="J22" s="40">
        <f t="shared" si="5"/>
        <v>480.95238095238096</v>
      </c>
      <c r="K22" s="9">
        <f t="shared" si="6"/>
        <v>20</v>
      </c>
    </row>
    <row r="23" spans="1:11" ht="26.25">
      <c r="A23" s="80">
        <f t="shared" si="0"/>
        <v>21</v>
      </c>
      <c r="B23" s="106" t="s">
        <v>167</v>
      </c>
      <c r="C23" s="87" t="s">
        <v>197</v>
      </c>
      <c r="D23" s="92">
        <v>525</v>
      </c>
      <c r="E23" s="40">
        <f t="shared" si="1"/>
        <v>223.8095238095238</v>
      </c>
      <c r="F23" s="9">
        <f t="shared" si="2"/>
        <v>19</v>
      </c>
      <c r="G23" s="43">
        <v>700</v>
      </c>
      <c r="H23" s="40">
        <f t="shared" si="3"/>
        <v>243.20987654320987</v>
      </c>
      <c r="I23" s="9">
        <f t="shared" si="4"/>
        <v>26</v>
      </c>
      <c r="J23" s="40">
        <f t="shared" si="5"/>
        <v>467.01940035273367</v>
      </c>
      <c r="K23" s="9">
        <f t="shared" si="6"/>
        <v>21</v>
      </c>
    </row>
    <row r="24" spans="1:11" ht="26.25">
      <c r="A24" s="80">
        <f t="shared" si="0"/>
        <v>22</v>
      </c>
      <c r="B24" s="42" t="s">
        <v>200</v>
      </c>
      <c r="C24" s="86" t="s">
        <v>61</v>
      </c>
      <c r="D24" s="58">
        <v>490</v>
      </c>
      <c r="E24" s="40">
        <f t="shared" si="1"/>
        <v>279.36507936507934</v>
      </c>
      <c r="F24" s="9">
        <f t="shared" si="2"/>
        <v>18</v>
      </c>
      <c r="G24" s="43">
        <v>750</v>
      </c>
      <c r="H24" s="40">
        <f t="shared" si="3"/>
        <v>181.48148148148147</v>
      </c>
      <c r="I24" s="9">
        <f t="shared" si="4"/>
        <v>33</v>
      </c>
      <c r="J24" s="40">
        <f t="shared" si="5"/>
        <v>460.8465608465608</v>
      </c>
      <c r="K24" s="9">
        <f t="shared" si="6"/>
        <v>22</v>
      </c>
    </row>
    <row r="25" spans="1:11" ht="26.25">
      <c r="A25" s="80">
        <f t="shared" si="0"/>
        <v>23</v>
      </c>
      <c r="B25" s="42" t="s">
        <v>198</v>
      </c>
      <c r="C25" s="87" t="s">
        <v>94</v>
      </c>
      <c r="D25" s="10" t="s">
        <v>78</v>
      </c>
      <c r="E25" s="40">
        <f t="shared" si="1"/>
        <v>0</v>
      </c>
      <c r="F25" s="9">
        <f t="shared" si="2"/>
        <v>28</v>
      </c>
      <c r="G25" s="43">
        <v>536</v>
      </c>
      <c r="H25" s="40">
        <f t="shared" si="3"/>
        <v>445.679012345679</v>
      </c>
      <c r="I25" s="9">
        <f t="shared" si="4"/>
        <v>12</v>
      </c>
      <c r="J25" s="40">
        <f t="shared" si="5"/>
        <v>445.679012345679</v>
      </c>
      <c r="K25" s="9">
        <f t="shared" si="6"/>
        <v>23</v>
      </c>
    </row>
    <row r="26" spans="1:11" ht="25.5" customHeight="1">
      <c r="A26" s="80">
        <f t="shared" si="0"/>
        <v>25</v>
      </c>
      <c r="B26" s="106" t="s">
        <v>151</v>
      </c>
      <c r="C26" s="86" t="s">
        <v>63</v>
      </c>
      <c r="D26" s="58" t="s">
        <v>78</v>
      </c>
      <c r="E26" s="40">
        <f t="shared" si="1"/>
        <v>0</v>
      </c>
      <c r="F26" s="9">
        <f t="shared" si="2"/>
        <v>28</v>
      </c>
      <c r="G26" s="43">
        <v>575</v>
      </c>
      <c r="H26" s="40">
        <f t="shared" si="3"/>
        <v>397.53086419753083</v>
      </c>
      <c r="I26" s="9">
        <f t="shared" si="4"/>
        <v>15</v>
      </c>
      <c r="J26" s="40">
        <f t="shared" si="5"/>
        <v>397.53086419753083</v>
      </c>
      <c r="K26" s="9">
        <f t="shared" si="6"/>
        <v>25</v>
      </c>
    </row>
    <row r="27" spans="1:11" ht="39">
      <c r="A27" s="80">
        <f t="shared" si="0"/>
        <v>24</v>
      </c>
      <c r="B27" s="106" t="s">
        <v>126</v>
      </c>
      <c r="C27" s="86" t="s">
        <v>128</v>
      </c>
      <c r="D27" s="10">
        <v>830</v>
      </c>
      <c r="E27" s="40">
        <v>1</v>
      </c>
      <c r="F27" s="9">
        <f t="shared" si="2"/>
        <v>24</v>
      </c>
      <c r="G27" s="43">
        <v>575</v>
      </c>
      <c r="H27" s="40">
        <f t="shared" si="3"/>
        <v>397.53086419753083</v>
      </c>
      <c r="I27" s="9">
        <f t="shared" si="4"/>
        <v>15</v>
      </c>
      <c r="J27" s="40">
        <f t="shared" si="5"/>
        <v>398.53086419753083</v>
      </c>
      <c r="K27" s="9">
        <f t="shared" si="6"/>
        <v>24</v>
      </c>
    </row>
    <row r="28" spans="1:11" ht="25.5" customHeight="1">
      <c r="A28" s="80">
        <f t="shared" si="0"/>
        <v>26</v>
      </c>
      <c r="B28" s="106" t="s">
        <v>132</v>
      </c>
      <c r="C28" s="86" t="s">
        <v>63</v>
      </c>
      <c r="D28" s="58">
        <v>552</v>
      </c>
      <c r="E28" s="40">
        <f t="shared" si="1"/>
        <v>180.95238095238093</v>
      </c>
      <c r="F28" s="9">
        <f t="shared" si="2"/>
        <v>20</v>
      </c>
      <c r="G28" s="43">
        <v>740</v>
      </c>
      <c r="H28" s="40">
        <f t="shared" si="3"/>
        <v>193.82716049382714</v>
      </c>
      <c r="I28" s="9">
        <f t="shared" si="4"/>
        <v>32</v>
      </c>
      <c r="J28" s="40">
        <f t="shared" si="5"/>
        <v>374.7795414462081</v>
      </c>
      <c r="K28" s="9">
        <f t="shared" si="6"/>
        <v>26</v>
      </c>
    </row>
    <row r="29" spans="1:11" ht="25.5" customHeight="1">
      <c r="A29" s="80">
        <f t="shared" si="0"/>
        <v>27</v>
      </c>
      <c r="B29" s="106" t="s">
        <v>162</v>
      </c>
      <c r="C29" s="87" t="s">
        <v>153</v>
      </c>
      <c r="D29" s="43" t="s">
        <v>78</v>
      </c>
      <c r="E29" s="40">
        <f t="shared" si="1"/>
        <v>0</v>
      </c>
      <c r="F29" s="9">
        <f t="shared" si="2"/>
        <v>28</v>
      </c>
      <c r="G29" s="43">
        <v>605</v>
      </c>
      <c r="H29" s="40">
        <f t="shared" si="3"/>
        <v>360.4938271604938</v>
      </c>
      <c r="I29" s="9">
        <f t="shared" si="4"/>
        <v>19</v>
      </c>
      <c r="J29" s="40">
        <f t="shared" si="5"/>
        <v>360.4938271604938</v>
      </c>
      <c r="K29" s="9">
        <f t="shared" si="6"/>
        <v>27</v>
      </c>
    </row>
    <row r="30" spans="1:11" ht="39">
      <c r="A30" s="80">
        <f t="shared" si="0"/>
        <v>28</v>
      </c>
      <c r="B30" s="106" t="s">
        <v>130</v>
      </c>
      <c r="C30" s="86" t="s">
        <v>197</v>
      </c>
      <c r="D30" s="58">
        <v>465</v>
      </c>
      <c r="E30" s="40">
        <f t="shared" si="1"/>
        <v>319.04761904761904</v>
      </c>
      <c r="F30" s="9">
        <f t="shared" si="2"/>
        <v>17</v>
      </c>
      <c r="G30" s="43" t="s">
        <v>78</v>
      </c>
      <c r="H30" s="40">
        <f t="shared" si="3"/>
        <v>0</v>
      </c>
      <c r="I30" s="9">
        <f t="shared" si="4"/>
        <v>46</v>
      </c>
      <c r="J30" s="40">
        <f t="shared" si="5"/>
        <v>319.04761904761904</v>
      </c>
      <c r="K30" s="9">
        <f t="shared" si="6"/>
        <v>28</v>
      </c>
    </row>
    <row r="31" spans="1:11" ht="26.25">
      <c r="A31" s="80">
        <f t="shared" si="0"/>
        <v>29</v>
      </c>
      <c r="B31" s="106" t="s">
        <v>144</v>
      </c>
      <c r="C31" s="87" t="s">
        <v>153</v>
      </c>
      <c r="D31" s="58" t="s">
        <v>78</v>
      </c>
      <c r="E31" s="40">
        <f t="shared" si="1"/>
        <v>0</v>
      </c>
      <c r="F31" s="9">
        <f t="shared" si="2"/>
        <v>28</v>
      </c>
      <c r="G31" s="43">
        <v>646</v>
      </c>
      <c r="H31" s="40">
        <f t="shared" si="3"/>
        <v>309.8765432098765</v>
      </c>
      <c r="I31" s="9">
        <f t="shared" si="4"/>
        <v>22</v>
      </c>
      <c r="J31" s="40">
        <f t="shared" si="5"/>
        <v>309.8765432098765</v>
      </c>
      <c r="K31" s="9">
        <f t="shared" si="6"/>
        <v>29</v>
      </c>
    </row>
    <row r="32" spans="1:11" ht="39">
      <c r="A32" s="80">
        <f t="shared" si="0"/>
        <v>30</v>
      </c>
      <c r="B32" s="106" t="s">
        <v>143</v>
      </c>
      <c r="C32" s="87" t="s">
        <v>153</v>
      </c>
      <c r="D32" s="10" t="s">
        <v>78</v>
      </c>
      <c r="E32" s="40">
        <f t="shared" si="1"/>
        <v>0</v>
      </c>
      <c r="F32" s="9">
        <f t="shared" si="2"/>
        <v>28</v>
      </c>
      <c r="G32" s="43">
        <v>652</v>
      </c>
      <c r="H32" s="40">
        <f t="shared" si="3"/>
        <v>302.4691358024691</v>
      </c>
      <c r="I32" s="9">
        <f t="shared" si="4"/>
        <v>23</v>
      </c>
      <c r="J32" s="40">
        <f t="shared" si="5"/>
        <v>302.4691358024691</v>
      </c>
      <c r="K32" s="9">
        <f t="shared" si="6"/>
        <v>30</v>
      </c>
    </row>
    <row r="33" spans="1:11" ht="26.25">
      <c r="A33" s="80">
        <f t="shared" si="0"/>
        <v>31</v>
      </c>
      <c r="B33" s="106" t="s">
        <v>150</v>
      </c>
      <c r="C33" s="86" t="s">
        <v>153</v>
      </c>
      <c r="D33" s="58" t="s">
        <v>78</v>
      </c>
      <c r="E33" s="40">
        <f t="shared" si="1"/>
        <v>0</v>
      </c>
      <c r="F33" s="9">
        <f t="shared" si="2"/>
        <v>28</v>
      </c>
      <c r="G33" s="43">
        <v>670</v>
      </c>
      <c r="H33" s="40">
        <f t="shared" si="3"/>
        <v>280.2469135802469</v>
      </c>
      <c r="I33" s="9">
        <f t="shared" si="4"/>
        <v>24</v>
      </c>
      <c r="J33" s="40">
        <f t="shared" si="5"/>
        <v>280.2469135802469</v>
      </c>
      <c r="K33" s="9">
        <f t="shared" si="6"/>
        <v>31</v>
      </c>
    </row>
    <row r="34" spans="1:11" ht="26.25">
      <c r="A34" s="80">
        <f t="shared" si="0"/>
        <v>32</v>
      </c>
      <c r="B34" s="106" t="s">
        <v>146</v>
      </c>
      <c r="C34" s="86" t="s">
        <v>147</v>
      </c>
      <c r="D34" s="11" t="s">
        <v>78</v>
      </c>
      <c r="E34" s="40">
        <f t="shared" si="1"/>
        <v>0</v>
      </c>
      <c r="F34" s="9">
        <f t="shared" si="2"/>
        <v>28</v>
      </c>
      <c r="G34" s="43">
        <v>675</v>
      </c>
      <c r="H34" s="40">
        <f t="shared" si="3"/>
        <v>274.0740740740741</v>
      </c>
      <c r="I34" s="9">
        <f t="shared" si="4"/>
        <v>25</v>
      </c>
      <c r="J34" s="40">
        <f t="shared" si="5"/>
        <v>274.0740740740741</v>
      </c>
      <c r="K34" s="9">
        <f t="shared" si="6"/>
        <v>32</v>
      </c>
    </row>
    <row r="35" spans="1:11" ht="39">
      <c r="A35" s="80">
        <f t="shared" si="0"/>
        <v>33</v>
      </c>
      <c r="B35" s="106" t="s">
        <v>129</v>
      </c>
      <c r="C35" s="86" t="s">
        <v>128</v>
      </c>
      <c r="D35" s="10" t="s">
        <v>78</v>
      </c>
      <c r="E35" s="40">
        <f t="shared" si="1"/>
        <v>0</v>
      </c>
      <c r="F35" s="9">
        <f t="shared" si="2"/>
        <v>28</v>
      </c>
      <c r="G35" s="43">
        <v>705</v>
      </c>
      <c r="H35" s="40">
        <f t="shared" si="3"/>
        <v>237.037037037037</v>
      </c>
      <c r="I35" s="9">
        <f t="shared" si="4"/>
        <v>27</v>
      </c>
      <c r="J35" s="40">
        <f t="shared" si="5"/>
        <v>237.037037037037</v>
      </c>
      <c r="K35" s="9">
        <f t="shared" si="6"/>
        <v>33</v>
      </c>
    </row>
    <row r="36" spans="1:11" ht="26.25">
      <c r="A36" s="80">
        <f t="shared" si="0"/>
        <v>34</v>
      </c>
      <c r="B36" s="106" t="s">
        <v>164</v>
      </c>
      <c r="C36" s="86" t="s">
        <v>94</v>
      </c>
      <c r="D36" s="43">
        <v>711</v>
      </c>
      <c r="E36" s="40">
        <v>1</v>
      </c>
      <c r="F36" s="9">
        <f t="shared" si="2"/>
        <v>24</v>
      </c>
      <c r="G36" s="43">
        <v>720</v>
      </c>
      <c r="H36" s="40">
        <f t="shared" si="3"/>
        <v>218.5185185185185</v>
      </c>
      <c r="I36" s="9">
        <f t="shared" si="4"/>
        <v>29</v>
      </c>
      <c r="J36" s="40">
        <f t="shared" si="5"/>
        <v>219.5185185185185</v>
      </c>
      <c r="K36" s="9">
        <f t="shared" si="6"/>
        <v>34</v>
      </c>
    </row>
    <row r="37" spans="1:42" ht="26.25">
      <c r="A37" s="80">
        <f t="shared" si="0"/>
        <v>35</v>
      </c>
      <c r="B37" s="106" t="s">
        <v>138</v>
      </c>
      <c r="C37" s="87" t="s">
        <v>147</v>
      </c>
      <c r="D37" s="10" t="s">
        <v>78</v>
      </c>
      <c r="E37" s="40">
        <f t="shared" si="1"/>
        <v>0</v>
      </c>
      <c r="F37" s="9">
        <f t="shared" si="2"/>
        <v>28</v>
      </c>
      <c r="G37" s="43">
        <v>760</v>
      </c>
      <c r="H37" s="40">
        <f t="shared" si="3"/>
        <v>169.1358024691358</v>
      </c>
      <c r="I37" s="9">
        <f t="shared" si="4"/>
        <v>34</v>
      </c>
      <c r="J37" s="40">
        <f t="shared" si="5"/>
        <v>169.1358024691358</v>
      </c>
      <c r="K37" s="9">
        <f t="shared" si="6"/>
        <v>35</v>
      </c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</row>
    <row r="38" spans="1:42" ht="26.25">
      <c r="A38" s="80">
        <f t="shared" si="0"/>
        <v>35</v>
      </c>
      <c r="B38" s="106" t="s">
        <v>171</v>
      </c>
      <c r="C38" s="86" t="s">
        <v>135</v>
      </c>
      <c r="D38" s="58" t="s">
        <v>78</v>
      </c>
      <c r="E38" s="40">
        <f t="shared" si="1"/>
        <v>0</v>
      </c>
      <c r="F38" s="9">
        <f t="shared" si="2"/>
        <v>28</v>
      </c>
      <c r="G38" s="43">
        <v>760</v>
      </c>
      <c r="H38" s="40">
        <f t="shared" si="3"/>
        <v>169.1358024691358</v>
      </c>
      <c r="I38" s="9">
        <f t="shared" si="4"/>
        <v>34</v>
      </c>
      <c r="J38" s="40">
        <f t="shared" si="5"/>
        <v>169.1358024691358</v>
      </c>
      <c r="K38" s="9">
        <f t="shared" si="6"/>
        <v>35</v>
      </c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</row>
    <row r="39" spans="1:42" ht="26.25">
      <c r="A39" s="80">
        <f t="shared" si="0"/>
        <v>35</v>
      </c>
      <c r="B39" s="106" t="s">
        <v>159</v>
      </c>
      <c r="C39" s="86" t="s">
        <v>147</v>
      </c>
      <c r="D39" s="43" t="s">
        <v>78</v>
      </c>
      <c r="E39" s="40">
        <f t="shared" si="1"/>
        <v>0</v>
      </c>
      <c r="F39" s="9">
        <f t="shared" si="2"/>
        <v>28</v>
      </c>
      <c r="G39" s="43">
        <v>760</v>
      </c>
      <c r="H39" s="40">
        <f t="shared" si="3"/>
        <v>169.1358024691358</v>
      </c>
      <c r="I39" s="9">
        <f t="shared" si="4"/>
        <v>34</v>
      </c>
      <c r="J39" s="40">
        <f t="shared" si="5"/>
        <v>169.1358024691358</v>
      </c>
      <c r="K39" s="9">
        <f t="shared" si="6"/>
        <v>35</v>
      </c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</row>
    <row r="40" spans="1:42" ht="39">
      <c r="A40" s="80">
        <f t="shared" si="0"/>
        <v>35</v>
      </c>
      <c r="B40" s="106" t="s">
        <v>122</v>
      </c>
      <c r="C40" s="86" t="s">
        <v>94</v>
      </c>
      <c r="D40" s="58" t="s">
        <v>78</v>
      </c>
      <c r="E40" s="40">
        <f t="shared" si="1"/>
        <v>0</v>
      </c>
      <c r="F40" s="9">
        <f t="shared" si="2"/>
        <v>28</v>
      </c>
      <c r="G40" s="43">
        <v>760</v>
      </c>
      <c r="H40" s="40">
        <f t="shared" si="3"/>
        <v>169.1358024691358</v>
      </c>
      <c r="I40" s="9">
        <f t="shared" si="4"/>
        <v>34</v>
      </c>
      <c r="J40" s="40">
        <f t="shared" si="5"/>
        <v>169.1358024691358</v>
      </c>
      <c r="K40" s="9">
        <f t="shared" si="6"/>
        <v>35</v>
      </c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</row>
    <row r="41" spans="1:42" ht="39">
      <c r="A41" s="80">
        <f t="shared" si="0"/>
        <v>39</v>
      </c>
      <c r="B41" s="106" t="s">
        <v>148</v>
      </c>
      <c r="C41" s="86" t="s">
        <v>107</v>
      </c>
      <c r="D41" s="58" t="s">
        <v>78</v>
      </c>
      <c r="E41" s="40">
        <f t="shared" si="1"/>
        <v>0</v>
      </c>
      <c r="F41" s="9">
        <f t="shared" si="2"/>
        <v>28</v>
      </c>
      <c r="G41" s="43">
        <v>780</v>
      </c>
      <c r="H41" s="40">
        <f t="shared" si="3"/>
        <v>144.44444444444443</v>
      </c>
      <c r="I41" s="9">
        <f t="shared" si="4"/>
        <v>38</v>
      </c>
      <c r="J41" s="40">
        <f t="shared" si="5"/>
        <v>144.44444444444443</v>
      </c>
      <c r="K41" s="9">
        <f t="shared" si="6"/>
        <v>39</v>
      </c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</row>
    <row r="42" spans="1:42" ht="39">
      <c r="A42" s="80">
        <f t="shared" si="0"/>
        <v>40</v>
      </c>
      <c r="B42" s="107" t="s">
        <v>172</v>
      </c>
      <c r="C42" s="86" t="s">
        <v>128</v>
      </c>
      <c r="D42" s="58">
        <v>725</v>
      </c>
      <c r="E42" s="40">
        <v>1</v>
      </c>
      <c r="F42" s="9">
        <f t="shared" si="2"/>
        <v>24</v>
      </c>
      <c r="G42" s="43">
        <v>790</v>
      </c>
      <c r="H42" s="40">
        <f t="shared" si="3"/>
        <v>132.09876543209876</v>
      </c>
      <c r="I42" s="9">
        <f t="shared" si="4"/>
        <v>39</v>
      </c>
      <c r="J42" s="40">
        <f t="shared" si="5"/>
        <v>133.09876543209876</v>
      </c>
      <c r="K42" s="9">
        <f t="shared" si="6"/>
        <v>40</v>
      </c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</row>
    <row r="43" spans="1:42" ht="26.25">
      <c r="A43" s="80">
        <f t="shared" si="0"/>
        <v>41</v>
      </c>
      <c r="B43" s="106" t="s">
        <v>163</v>
      </c>
      <c r="C43" s="86" t="s">
        <v>61</v>
      </c>
      <c r="D43" s="43" t="s">
        <v>78</v>
      </c>
      <c r="E43" s="40">
        <f t="shared" si="1"/>
        <v>0</v>
      </c>
      <c r="F43" s="9">
        <f t="shared" si="2"/>
        <v>28</v>
      </c>
      <c r="G43" s="43">
        <v>805</v>
      </c>
      <c r="H43" s="40">
        <f t="shared" si="3"/>
        <v>113.58024691358024</v>
      </c>
      <c r="I43" s="9">
        <f t="shared" si="4"/>
        <v>40</v>
      </c>
      <c r="J43" s="40">
        <f t="shared" si="5"/>
        <v>113.58024691358024</v>
      </c>
      <c r="K43" s="9">
        <f t="shared" si="6"/>
        <v>41</v>
      </c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</row>
    <row r="44" spans="1:42" ht="26.25">
      <c r="A44" s="80">
        <f t="shared" si="0"/>
        <v>42</v>
      </c>
      <c r="B44" s="106" t="s">
        <v>124</v>
      </c>
      <c r="C44" s="86" t="s">
        <v>61</v>
      </c>
      <c r="D44" s="10" t="s">
        <v>78</v>
      </c>
      <c r="E44" s="40">
        <f t="shared" si="1"/>
        <v>0</v>
      </c>
      <c r="F44" s="9">
        <f t="shared" si="2"/>
        <v>28</v>
      </c>
      <c r="G44" s="43">
        <v>808</v>
      </c>
      <c r="H44" s="40">
        <f t="shared" si="3"/>
        <v>109.87654320987653</v>
      </c>
      <c r="I44" s="9">
        <f t="shared" si="4"/>
        <v>41</v>
      </c>
      <c r="J44" s="40">
        <f t="shared" si="5"/>
        <v>109.87654320987653</v>
      </c>
      <c r="K44" s="9">
        <f t="shared" si="6"/>
        <v>42</v>
      </c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</row>
    <row r="45" spans="1:42" ht="26.25">
      <c r="A45" s="80">
        <f t="shared" si="0"/>
        <v>43</v>
      </c>
      <c r="B45" s="106" t="s">
        <v>155</v>
      </c>
      <c r="C45" s="86" t="s">
        <v>147</v>
      </c>
      <c r="D45" s="43" t="s">
        <v>78</v>
      </c>
      <c r="E45" s="40">
        <f t="shared" si="1"/>
        <v>0</v>
      </c>
      <c r="F45" s="9">
        <f t="shared" si="2"/>
        <v>28</v>
      </c>
      <c r="G45" s="43">
        <v>810</v>
      </c>
      <c r="H45" s="40">
        <f t="shared" si="3"/>
        <v>107.4074074074074</v>
      </c>
      <c r="I45" s="9">
        <f t="shared" si="4"/>
        <v>42</v>
      </c>
      <c r="J45" s="40">
        <f t="shared" si="5"/>
        <v>107.4074074074074</v>
      </c>
      <c r="K45" s="9">
        <f t="shared" si="6"/>
        <v>43</v>
      </c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</row>
    <row r="46" spans="1:42" ht="39">
      <c r="A46" s="80">
        <f t="shared" si="0"/>
        <v>43</v>
      </c>
      <c r="B46" s="106" t="s">
        <v>133</v>
      </c>
      <c r="C46" s="86" t="s">
        <v>128</v>
      </c>
      <c r="D46" s="58" t="s">
        <v>78</v>
      </c>
      <c r="E46" s="40">
        <f t="shared" si="1"/>
        <v>0</v>
      </c>
      <c r="F46" s="9">
        <f t="shared" si="2"/>
        <v>28</v>
      </c>
      <c r="G46" s="43">
        <v>810</v>
      </c>
      <c r="H46" s="40">
        <f t="shared" si="3"/>
        <v>107.4074074074074</v>
      </c>
      <c r="I46" s="9">
        <f t="shared" si="4"/>
        <v>42</v>
      </c>
      <c r="J46" s="40">
        <f t="shared" si="5"/>
        <v>107.4074074074074</v>
      </c>
      <c r="K46" s="9">
        <f t="shared" si="6"/>
        <v>43</v>
      </c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</row>
    <row r="47" spans="1:42" ht="39">
      <c r="A47" s="80">
        <f t="shared" si="0"/>
        <v>45</v>
      </c>
      <c r="B47" s="106" t="s">
        <v>161</v>
      </c>
      <c r="C47" s="87" t="s">
        <v>197</v>
      </c>
      <c r="D47" s="58">
        <v>750</v>
      </c>
      <c r="E47" s="40">
        <v>1</v>
      </c>
      <c r="F47" s="9">
        <f t="shared" si="2"/>
        <v>24</v>
      </c>
      <c r="G47" s="43">
        <v>855</v>
      </c>
      <c r="H47" s="40">
        <f t="shared" si="3"/>
        <v>51.85185185185185</v>
      </c>
      <c r="I47" s="9">
        <f t="shared" si="4"/>
        <v>44</v>
      </c>
      <c r="J47" s="40">
        <f t="shared" si="5"/>
        <v>52.85185185185185</v>
      </c>
      <c r="K47" s="9">
        <f t="shared" si="6"/>
        <v>45</v>
      </c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</row>
    <row r="48" spans="1:42" ht="26.25">
      <c r="A48" s="80" t="str">
        <f t="shared" si="0"/>
        <v>nkl</v>
      </c>
      <c r="B48" s="106" t="s">
        <v>145</v>
      </c>
      <c r="C48" s="86" t="s">
        <v>135</v>
      </c>
      <c r="D48" s="58" t="s">
        <v>78</v>
      </c>
      <c r="E48" s="40">
        <f t="shared" si="1"/>
        <v>0</v>
      </c>
      <c r="F48" s="9">
        <f t="shared" si="2"/>
        <v>28</v>
      </c>
      <c r="G48" s="43" t="s">
        <v>78</v>
      </c>
      <c r="H48" s="40">
        <f t="shared" si="3"/>
        <v>0</v>
      </c>
      <c r="I48" s="9">
        <f t="shared" si="4"/>
        <v>46</v>
      </c>
      <c r="J48" s="40"/>
      <c r="K48" s="9" t="s">
        <v>78</v>
      </c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</row>
    <row r="49" spans="1:42" ht="39">
      <c r="A49" s="80" t="str">
        <f t="shared" si="0"/>
        <v>nkl</v>
      </c>
      <c r="B49" s="106" t="s">
        <v>136</v>
      </c>
      <c r="C49" s="86" t="s">
        <v>85</v>
      </c>
      <c r="D49" s="58" t="s">
        <v>78</v>
      </c>
      <c r="E49" s="40">
        <f t="shared" si="1"/>
        <v>0</v>
      </c>
      <c r="F49" s="9">
        <f t="shared" si="2"/>
        <v>28</v>
      </c>
      <c r="G49" s="43" t="s">
        <v>173</v>
      </c>
      <c r="H49" s="40">
        <f t="shared" si="3"/>
        <v>0</v>
      </c>
      <c r="I49" s="9">
        <f t="shared" si="4"/>
        <v>46</v>
      </c>
      <c r="J49" s="40"/>
      <c r="K49" s="9" t="s">
        <v>78</v>
      </c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</row>
    <row r="50" spans="1:42" ht="26.25">
      <c r="A50" s="80" t="s">
        <v>170</v>
      </c>
      <c r="B50" s="106" t="s">
        <v>169</v>
      </c>
      <c r="C50" s="86" t="s">
        <v>59</v>
      </c>
      <c r="D50" s="92">
        <v>58</v>
      </c>
      <c r="E50" s="40">
        <f t="shared" si="1"/>
        <v>965.0793650793651</v>
      </c>
      <c r="F50" s="9">
        <f t="shared" si="2"/>
        <v>3</v>
      </c>
      <c r="G50" s="43">
        <v>460</v>
      </c>
      <c r="H50" s="40">
        <f t="shared" si="3"/>
        <v>539.5061728395061</v>
      </c>
      <c r="I50" s="9">
        <f t="shared" si="4"/>
        <v>10</v>
      </c>
      <c r="J50" s="40"/>
      <c r="K50" s="9" t="s">
        <v>170</v>
      </c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</row>
    <row r="51" spans="4:42" ht="12.75">
      <c r="D51" s="88"/>
      <c r="E51" s="84"/>
      <c r="F51" s="85"/>
      <c r="G51" s="88"/>
      <c r="H51" s="88"/>
      <c r="I51" s="88"/>
      <c r="J51" s="84"/>
      <c r="K51" s="88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</row>
    <row r="52" spans="4:42" ht="12.75">
      <c r="D52" s="88"/>
      <c r="E52" s="84"/>
      <c r="F52" s="85"/>
      <c r="G52" s="88"/>
      <c r="H52" s="88"/>
      <c r="I52" s="88"/>
      <c r="J52" s="84"/>
      <c r="K52" s="88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</row>
    <row r="53" spans="4:42" ht="12.75">
      <c r="D53" s="88"/>
      <c r="E53" s="84"/>
      <c r="F53" s="85"/>
      <c r="G53" s="88"/>
      <c r="H53" s="88"/>
      <c r="I53" s="88"/>
      <c r="J53" s="84"/>
      <c r="K53" s="88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</row>
    <row r="54" spans="4:42" ht="12.75">
      <c r="D54" s="88"/>
      <c r="E54" s="84"/>
      <c r="F54" s="85"/>
      <c r="G54" s="88"/>
      <c r="H54" s="88"/>
      <c r="I54" s="88"/>
      <c r="J54" s="84"/>
      <c r="K54" s="88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</row>
    <row r="55" spans="4:42" ht="12.75">
      <c r="D55" s="88"/>
      <c r="E55" s="84"/>
      <c r="F55" s="85"/>
      <c r="G55" s="88"/>
      <c r="H55" s="88"/>
      <c r="I55" s="88"/>
      <c r="J55" s="84"/>
      <c r="K55" s="88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</row>
    <row r="56" spans="4:42" ht="12.75">
      <c r="D56" s="88"/>
      <c r="E56" s="84"/>
      <c r="F56" s="85"/>
      <c r="G56" s="88"/>
      <c r="H56" s="88"/>
      <c r="I56" s="88"/>
      <c r="J56" s="84"/>
      <c r="K56" s="88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</row>
    <row r="57" spans="4:42" ht="12.75">
      <c r="D57" s="88"/>
      <c r="E57" s="84"/>
      <c r="F57" s="85"/>
      <c r="G57" s="88"/>
      <c r="H57" s="88"/>
      <c r="I57" s="88"/>
      <c r="J57" s="84"/>
      <c r="K57" s="88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</row>
    <row r="58" spans="4:42" ht="12.75">
      <c r="D58" s="88"/>
      <c r="E58" s="84"/>
      <c r="F58" s="85"/>
      <c r="G58" s="88"/>
      <c r="H58" s="88"/>
      <c r="I58" s="88"/>
      <c r="J58" s="84"/>
      <c r="K58" s="88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</row>
    <row r="59" spans="4:42" ht="12.75">
      <c r="D59" s="88"/>
      <c r="E59" s="84"/>
      <c r="F59" s="85"/>
      <c r="G59" s="88"/>
      <c r="H59" s="88"/>
      <c r="I59" s="88"/>
      <c r="J59" s="84"/>
      <c r="K59" s="88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</row>
    <row r="60" spans="4:42" ht="12.75">
      <c r="D60" s="88"/>
      <c r="E60" s="84"/>
      <c r="F60" s="85"/>
      <c r="G60" s="88"/>
      <c r="H60" s="88"/>
      <c r="I60" s="88"/>
      <c r="J60" s="84"/>
      <c r="K60" s="88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</row>
    <row r="61" spans="4:42" ht="12.75">
      <c r="D61" s="88"/>
      <c r="E61" s="84"/>
      <c r="F61" s="85"/>
      <c r="G61" s="88"/>
      <c r="H61" s="88"/>
      <c r="I61" s="88"/>
      <c r="J61" s="84"/>
      <c r="K61" s="88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</row>
    <row r="62" spans="4:42" ht="12.75">
      <c r="D62" s="88"/>
      <c r="E62" s="84"/>
      <c r="F62" s="85"/>
      <c r="G62" s="88"/>
      <c r="H62" s="88"/>
      <c r="I62" s="88"/>
      <c r="J62" s="84"/>
      <c r="K62" s="88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</row>
    <row r="63" spans="4:42" ht="12.75">
      <c r="D63" s="88"/>
      <c r="E63" s="84"/>
      <c r="F63" s="85"/>
      <c r="G63" s="88"/>
      <c r="H63" s="88"/>
      <c r="I63" s="88"/>
      <c r="J63" s="84"/>
      <c r="K63" s="88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</row>
    <row r="64" spans="4:42" ht="12.75">
      <c r="D64" s="88"/>
      <c r="E64" s="84"/>
      <c r="F64" s="85"/>
      <c r="G64" s="88"/>
      <c r="H64" s="88"/>
      <c r="I64" s="88"/>
      <c r="J64" s="84"/>
      <c r="K64" s="88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</row>
    <row r="65" spans="4:42" ht="12.75">
      <c r="D65" s="88"/>
      <c r="E65" s="84"/>
      <c r="F65" s="85"/>
      <c r="G65" s="88"/>
      <c r="H65" s="88"/>
      <c r="I65" s="88"/>
      <c r="J65" s="84"/>
      <c r="K65" s="88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</row>
    <row r="66" spans="4:42" ht="12.75">
      <c r="D66" s="88"/>
      <c r="E66" s="84"/>
      <c r="F66" s="85"/>
      <c r="G66" s="88"/>
      <c r="H66" s="88"/>
      <c r="I66" s="88"/>
      <c r="J66" s="84"/>
      <c r="K66" s="88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</row>
    <row r="67" spans="4:42" ht="12.75">
      <c r="D67" s="88"/>
      <c r="E67" s="84"/>
      <c r="F67" s="85"/>
      <c r="G67" s="88"/>
      <c r="H67" s="88"/>
      <c r="I67" s="88"/>
      <c r="J67" s="84"/>
      <c r="K67" s="88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</row>
    <row r="68" spans="4:42" ht="12.75">
      <c r="D68" s="88"/>
      <c r="E68" s="84"/>
      <c r="F68" s="85"/>
      <c r="G68" s="88"/>
      <c r="H68" s="88"/>
      <c r="I68" s="88"/>
      <c r="J68" s="84"/>
      <c r="K68" s="88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</row>
    <row r="69" spans="4:42" ht="12.75">
      <c r="D69" s="88"/>
      <c r="E69" s="84"/>
      <c r="F69" s="85"/>
      <c r="G69" s="88"/>
      <c r="H69" s="88"/>
      <c r="I69" s="88"/>
      <c r="J69" s="84"/>
      <c r="K69" s="88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</row>
    <row r="70" spans="4:42" ht="12.75">
      <c r="D70" s="88"/>
      <c r="E70" s="84"/>
      <c r="F70" s="85"/>
      <c r="G70" s="88"/>
      <c r="H70" s="88"/>
      <c r="I70" s="88"/>
      <c r="J70" s="84"/>
      <c r="K70" s="88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</row>
    <row r="71" spans="4:42" ht="12.75">
      <c r="D71" s="88"/>
      <c r="E71" s="88"/>
      <c r="F71" s="88"/>
      <c r="G71" s="88"/>
      <c r="H71" s="88"/>
      <c r="I71" s="88"/>
      <c r="J71" s="88"/>
      <c r="K71" s="88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</row>
    <row r="72" spans="4:42" ht="12.75">
      <c r="D72" s="88"/>
      <c r="E72" s="88"/>
      <c r="F72" s="88"/>
      <c r="G72" s="88"/>
      <c r="H72" s="88"/>
      <c r="I72" s="88"/>
      <c r="J72" s="88"/>
      <c r="K72" s="88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</row>
    <row r="73" spans="4:42" ht="12.75">
      <c r="D73" s="88"/>
      <c r="E73" s="88"/>
      <c r="F73" s="88"/>
      <c r="G73" s="88"/>
      <c r="H73" s="88"/>
      <c r="I73" s="88"/>
      <c r="J73" s="88"/>
      <c r="K73" s="88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</row>
    <row r="74" spans="4:42" ht="12.75">
      <c r="D74" s="88"/>
      <c r="E74" s="88"/>
      <c r="F74" s="88"/>
      <c r="G74" s="88"/>
      <c r="H74" s="88"/>
      <c r="I74" s="88"/>
      <c r="J74" s="88"/>
      <c r="K74" s="88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</row>
    <row r="75" spans="4:42" ht="12.75">
      <c r="D75" s="88"/>
      <c r="E75" s="88"/>
      <c r="F75" s="88"/>
      <c r="G75" s="88"/>
      <c r="H75" s="88"/>
      <c r="I75" s="88"/>
      <c r="J75" s="88"/>
      <c r="K75" s="88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</row>
    <row r="76" spans="4:42" ht="12.75">
      <c r="D76" s="88"/>
      <c r="E76" s="88"/>
      <c r="F76" s="88"/>
      <c r="G76" s="88"/>
      <c r="H76" s="88"/>
      <c r="I76" s="88"/>
      <c r="J76" s="88"/>
      <c r="K76" s="88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</row>
    <row r="77" spans="4:42" ht="12.75">
      <c r="D77" s="88"/>
      <c r="E77" s="88"/>
      <c r="F77" s="88"/>
      <c r="G77" s="88"/>
      <c r="H77" s="88"/>
      <c r="I77" s="88"/>
      <c r="J77" s="88"/>
      <c r="K77" s="88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</row>
    <row r="78" spans="4:42" ht="12.75">
      <c r="D78" s="88"/>
      <c r="E78" s="88"/>
      <c r="F78" s="88"/>
      <c r="G78" s="88"/>
      <c r="H78" s="88"/>
      <c r="I78" s="88"/>
      <c r="J78" s="88"/>
      <c r="K78" s="88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</row>
    <row r="79" spans="4:42" ht="12.75">
      <c r="D79" s="88"/>
      <c r="E79" s="88"/>
      <c r="F79" s="88"/>
      <c r="G79" s="88"/>
      <c r="H79" s="88"/>
      <c r="I79" s="88"/>
      <c r="J79" s="88"/>
      <c r="K79" s="88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</row>
    <row r="80" spans="4:42" ht="12.75">
      <c r="D80" s="88"/>
      <c r="E80" s="88"/>
      <c r="F80" s="88"/>
      <c r="G80" s="88"/>
      <c r="H80" s="88"/>
      <c r="I80" s="88"/>
      <c r="J80" s="88"/>
      <c r="K80" s="88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</row>
    <row r="81" spans="4:42" ht="12.75">
      <c r="D81" s="88"/>
      <c r="E81" s="88"/>
      <c r="F81" s="88"/>
      <c r="G81" s="88"/>
      <c r="H81" s="88"/>
      <c r="I81" s="88"/>
      <c r="J81" s="88"/>
      <c r="K81" s="88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</row>
    <row r="82" spans="4:42" ht="12.75">
      <c r="D82" s="88"/>
      <c r="E82" s="88"/>
      <c r="F82" s="88"/>
      <c r="G82" s="88"/>
      <c r="H82" s="88"/>
      <c r="I82" s="88"/>
      <c r="J82" s="88"/>
      <c r="K82" s="88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</row>
    <row r="83" spans="4:42" ht="12.75">
      <c r="D83" s="88"/>
      <c r="E83" s="88"/>
      <c r="F83" s="88"/>
      <c r="G83" s="88"/>
      <c r="H83" s="88"/>
      <c r="I83" s="88"/>
      <c r="J83" s="88"/>
      <c r="K83" s="88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</row>
    <row r="84" spans="4:42" ht="12.75">
      <c r="D84" s="88"/>
      <c r="E84" s="88"/>
      <c r="F84" s="88"/>
      <c r="G84" s="88"/>
      <c r="H84" s="88"/>
      <c r="I84" s="88"/>
      <c r="J84" s="88"/>
      <c r="K84" s="88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</row>
    <row r="85" spans="4:42" ht="12.75">
      <c r="D85" s="88"/>
      <c r="E85" s="88"/>
      <c r="F85" s="88"/>
      <c r="G85" s="88"/>
      <c r="H85" s="88"/>
      <c r="I85" s="88"/>
      <c r="J85" s="88"/>
      <c r="K85" s="88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</row>
    <row r="86" spans="4:42" ht="12.75">
      <c r="D86" s="88"/>
      <c r="E86" s="88"/>
      <c r="F86" s="88"/>
      <c r="G86" s="88"/>
      <c r="H86" s="88"/>
      <c r="I86" s="88"/>
      <c r="J86" s="88"/>
      <c r="K86" s="88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</row>
    <row r="87" spans="4:42" ht="12.75">
      <c r="D87" s="88"/>
      <c r="E87" s="88"/>
      <c r="F87" s="88"/>
      <c r="G87" s="88"/>
      <c r="H87" s="88"/>
      <c r="I87" s="88"/>
      <c r="J87" s="88"/>
      <c r="K87" s="88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</row>
    <row r="88" spans="4:42" ht="12.75">
      <c r="D88" s="88"/>
      <c r="E88" s="88"/>
      <c r="F88" s="88"/>
      <c r="G88" s="88"/>
      <c r="H88" s="88"/>
      <c r="I88" s="88"/>
      <c r="J88" s="88"/>
      <c r="K88" s="88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</row>
    <row r="89" spans="4:42" ht="12.75">
      <c r="D89" s="88"/>
      <c r="E89" s="88"/>
      <c r="F89" s="88"/>
      <c r="G89" s="88"/>
      <c r="H89" s="88"/>
      <c r="I89" s="88"/>
      <c r="J89" s="88"/>
      <c r="K89" s="88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</row>
    <row r="90" spans="4:42" ht="12.75">
      <c r="D90" s="88"/>
      <c r="E90" s="88"/>
      <c r="F90" s="88"/>
      <c r="G90" s="88"/>
      <c r="H90" s="88"/>
      <c r="I90" s="88"/>
      <c r="J90" s="88"/>
      <c r="K90" s="88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</row>
    <row r="91" spans="4:42" ht="12.75">
      <c r="D91" s="88"/>
      <c r="E91" s="88"/>
      <c r="F91" s="88"/>
      <c r="G91" s="88"/>
      <c r="H91" s="88"/>
      <c r="I91" s="88"/>
      <c r="J91" s="88"/>
      <c r="K91" s="88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</row>
    <row r="92" spans="4:42" ht="12.75">
      <c r="D92" s="88"/>
      <c r="E92" s="88"/>
      <c r="F92" s="88"/>
      <c r="G92" s="88"/>
      <c r="H92" s="88"/>
      <c r="I92" s="88"/>
      <c r="J92" s="88"/>
      <c r="K92" s="88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</row>
    <row r="93" spans="4:42" ht="12.75">
      <c r="D93" s="88"/>
      <c r="E93" s="88"/>
      <c r="F93" s="88"/>
      <c r="G93" s="88"/>
      <c r="H93" s="88"/>
      <c r="I93" s="88"/>
      <c r="J93" s="88"/>
      <c r="K93" s="88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</row>
    <row r="94" spans="4:42" ht="12.75">
      <c r="D94" s="88"/>
      <c r="E94" s="88"/>
      <c r="F94" s="88"/>
      <c r="G94" s="88"/>
      <c r="H94" s="88"/>
      <c r="I94" s="88"/>
      <c r="J94" s="88"/>
      <c r="K94" s="88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</row>
    <row r="95" spans="4:42" ht="12.75">
      <c r="D95" s="88"/>
      <c r="E95" s="88"/>
      <c r="F95" s="88"/>
      <c r="G95" s="88"/>
      <c r="H95" s="88"/>
      <c r="I95" s="88"/>
      <c r="J95" s="88"/>
      <c r="K95" s="88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</row>
    <row r="96" spans="4:42" ht="12.75">
      <c r="D96" s="88"/>
      <c r="E96" s="88"/>
      <c r="F96" s="88"/>
      <c r="G96" s="88"/>
      <c r="H96" s="88"/>
      <c r="I96" s="88"/>
      <c r="J96" s="88"/>
      <c r="K96" s="88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</row>
    <row r="97" spans="4:42" ht="12.75">
      <c r="D97" s="88"/>
      <c r="E97" s="88"/>
      <c r="F97" s="88"/>
      <c r="G97" s="88"/>
      <c r="H97" s="88"/>
      <c r="I97" s="88"/>
      <c r="J97" s="88"/>
      <c r="K97" s="88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</row>
    <row r="98" spans="4:42" ht="12.75">
      <c r="D98" s="88"/>
      <c r="E98" s="88"/>
      <c r="F98" s="88"/>
      <c r="G98" s="88"/>
      <c r="H98" s="88"/>
      <c r="I98" s="88"/>
      <c r="J98" s="88"/>
      <c r="K98" s="88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</row>
    <row r="99" spans="4:42" ht="12.75">
      <c r="D99" s="88"/>
      <c r="E99" s="88"/>
      <c r="F99" s="88"/>
      <c r="G99" s="88"/>
      <c r="H99" s="88"/>
      <c r="I99" s="88"/>
      <c r="J99" s="88"/>
      <c r="K99" s="88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</row>
    <row r="100" spans="4:42" ht="12.75">
      <c r="D100" s="88"/>
      <c r="E100" s="88"/>
      <c r="F100" s="88"/>
      <c r="G100" s="88"/>
      <c r="H100" s="88"/>
      <c r="I100" s="88"/>
      <c r="J100" s="88"/>
      <c r="K100" s="88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</row>
    <row r="101" spans="4:42" ht="12.75">
      <c r="D101" s="88"/>
      <c r="E101" s="88"/>
      <c r="F101" s="88"/>
      <c r="G101" s="88"/>
      <c r="H101" s="88"/>
      <c r="I101" s="88"/>
      <c r="J101" s="88"/>
      <c r="K101" s="88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</row>
    <row r="102" spans="4:42" ht="12.75">
      <c r="D102" s="88"/>
      <c r="E102" s="88"/>
      <c r="F102" s="88"/>
      <c r="G102" s="88"/>
      <c r="H102" s="88"/>
      <c r="I102" s="88"/>
      <c r="J102" s="88"/>
      <c r="K102" s="88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</row>
    <row r="103" spans="4:42" ht="12.75">
      <c r="D103" s="88"/>
      <c r="E103" s="88"/>
      <c r="F103" s="88"/>
      <c r="G103" s="88"/>
      <c r="H103" s="88"/>
      <c r="I103" s="88"/>
      <c r="J103" s="88"/>
      <c r="K103" s="88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</row>
    <row r="104" spans="4:42" ht="12.75">
      <c r="D104" s="88"/>
      <c r="E104" s="88"/>
      <c r="F104" s="88"/>
      <c r="G104" s="88"/>
      <c r="H104" s="88"/>
      <c r="I104" s="88"/>
      <c r="J104" s="88"/>
      <c r="K104" s="88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</row>
    <row r="105" spans="4:42" ht="12.75">
      <c r="D105" s="88"/>
      <c r="E105" s="88"/>
      <c r="F105" s="88"/>
      <c r="G105" s="88"/>
      <c r="H105" s="88"/>
      <c r="I105" s="88"/>
      <c r="J105" s="88"/>
      <c r="K105" s="88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</row>
    <row r="106" spans="4:42" ht="12.75">
      <c r="D106" s="88"/>
      <c r="E106" s="88"/>
      <c r="F106" s="88"/>
      <c r="G106" s="88"/>
      <c r="H106" s="88"/>
      <c r="I106" s="88"/>
      <c r="J106" s="88"/>
      <c r="K106" s="88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</row>
    <row r="107" spans="4:42" ht="12.75">
      <c r="D107" s="88"/>
      <c r="E107" s="88"/>
      <c r="F107" s="88"/>
      <c r="G107" s="88"/>
      <c r="H107" s="88"/>
      <c r="I107" s="88"/>
      <c r="J107" s="88"/>
      <c r="K107" s="88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</row>
    <row r="108" spans="4:42" ht="12.75">
      <c r="D108" s="88"/>
      <c r="E108" s="88"/>
      <c r="F108" s="88"/>
      <c r="G108" s="88"/>
      <c r="H108" s="88"/>
      <c r="I108" s="88"/>
      <c r="J108" s="88"/>
      <c r="K108" s="88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</row>
    <row r="109" spans="4:42" ht="12.75">
      <c r="D109" s="88"/>
      <c r="E109" s="88"/>
      <c r="F109" s="88"/>
      <c r="G109" s="88"/>
      <c r="H109" s="88"/>
      <c r="I109" s="88"/>
      <c r="J109" s="88"/>
      <c r="K109" s="88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</row>
    <row r="110" spans="4:42" ht="12.75">
      <c r="D110" s="88"/>
      <c r="E110" s="88"/>
      <c r="F110" s="88"/>
      <c r="G110" s="88"/>
      <c r="H110" s="88"/>
      <c r="I110" s="88"/>
      <c r="J110" s="88"/>
      <c r="K110" s="88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</row>
    <row r="111" spans="4:42" ht="12.75">
      <c r="D111" s="88"/>
      <c r="E111" s="88"/>
      <c r="F111" s="88"/>
      <c r="G111" s="88"/>
      <c r="H111" s="88"/>
      <c r="I111" s="88"/>
      <c r="J111" s="88"/>
      <c r="K111" s="88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</row>
    <row r="112" spans="4:42" ht="12.75">
      <c r="D112" s="88"/>
      <c r="E112" s="88"/>
      <c r="F112" s="88"/>
      <c r="G112" s="88"/>
      <c r="H112" s="88"/>
      <c r="I112" s="88"/>
      <c r="J112" s="88"/>
      <c r="K112" s="88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</row>
    <row r="113" spans="4:42" ht="12.75">
      <c r="D113" s="88"/>
      <c r="E113" s="88"/>
      <c r="F113" s="88"/>
      <c r="G113" s="88"/>
      <c r="H113" s="88"/>
      <c r="I113" s="88"/>
      <c r="J113" s="88"/>
      <c r="K113" s="88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</row>
    <row r="114" spans="4:42" ht="12.75">
      <c r="D114" s="88"/>
      <c r="E114" s="88"/>
      <c r="F114" s="88"/>
      <c r="G114" s="88"/>
      <c r="H114" s="88"/>
      <c r="I114" s="88"/>
      <c r="J114" s="88"/>
      <c r="K114" s="88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</row>
    <row r="115" spans="4:42" ht="12.75">
      <c r="D115" s="88"/>
      <c r="E115" s="88"/>
      <c r="F115" s="88"/>
      <c r="G115" s="88"/>
      <c r="H115" s="88"/>
      <c r="I115" s="88"/>
      <c r="J115" s="88"/>
      <c r="K115" s="88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</row>
    <row r="116" spans="4:42" ht="12.75">
      <c r="D116" s="88"/>
      <c r="E116" s="88"/>
      <c r="F116" s="88"/>
      <c r="G116" s="88"/>
      <c r="H116" s="88"/>
      <c r="I116" s="88"/>
      <c r="J116" s="88"/>
      <c r="K116" s="88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</row>
    <row r="117" spans="4:42" ht="12.75">
      <c r="D117" s="88"/>
      <c r="E117" s="88"/>
      <c r="F117" s="88"/>
      <c r="G117" s="88"/>
      <c r="H117" s="88"/>
      <c r="I117" s="88"/>
      <c r="J117" s="88"/>
      <c r="K117" s="88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</row>
    <row r="118" spans="4:42" ht="12.75">
      <c r="D118" s="88"/>
      <c r="E118" s="88"/>
      <c r="F118" s="88"/>
      <c r="G118" s="88"/>
      <c r="H118" s="88"/>
      <c r="I118" s="88"/>
      <c r="J118" s="88"/>
      <c r="K118" s="88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</row>
    <row r="119" spans="4:42" ht="12.75">
      <c r="D119" s="88"/>
      <c r="E119" s="88"/>
      <c r="F119" s="88"/>
      <c r="G119" s="88"/>
      <c r="H119" s="88"/>
      <c r="I119" s="88"/>
      <c r="J119" s="88"/>
      <c r="K119" s="88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</row>
    <row r="120" spans="4:42" ht="12.75">
      <c r="D120" s="88"/>
      <c r="E120" s="88"/>
      <c r="F120" s="88"/>
      <c r="G120" s="88"/>
      <c r="H120" s="88"/>
      <c r="I120" s="88"/>
      <c r="J120" s="88"/>
      <c r="K120" s="88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</row>
    <row r="121" spans="4:42" ht="12.75">
      <c r="D121" s="88"/>
      <c r="E121" s="88"/>
      <c r="F121" s="88"/>
      <c r="G121" s="88"/>
      <c r="H121" s="88"/>
      <c r="I121" s="88"/>
      <c r="J121" s="88"/>
      <c r="K121" s="88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</row>
    <row r="122" spans="4:42" ht="12.75">
      <c r="D122" s="88"/>
      <c r="E122" s="88"/>
      <c r="F122" s="88"/>
      <c r="G122" s="88"/>
      <c r="H122" s="88"/>
      <c r="I122" s="88"/>
      <c r="J122" s="88"/>
      <c r="K122" s="88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</row>
    <row r="123" spans="4:42" ht="12.75">
      <c r="D123" s="88"/>
      <c r="E123" s="88"/>
      <c r="F123" s="88"/>
      <c r="G123" s="88"/>
      <c r="H123" s="88"/>
      <c r="I123" s="88"/>
      <c r="J123" s="88"/>
      <c r="K123" s="88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</row>
    <row r="124" spans="4:42" ht="12.75">
      <c r="D124" s="88"/>
      <c r="E124" s="88"/>
      <c r="F124" s="88"/>
      <c r="G124" s="88"/>
      <c r="H124" s="88"/>
      <c r="I124" s="88"/>
      <c r="J124" s="88"/>
      <c r="K124" s="88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</row>
    <row r="125" spans="4:42" ht="12.75">
      <c r="D125" s="88"/>
      <c r="E125" s="88"/>
      <c r="F125" s="88"/>
      <c r="G125" s="88"/>
      <c r="H125" s="88"/>
      <c r="I125" s="88"/>
      <c r="J125" s="88"/>
      <c r="K125" s="88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</row>
    <row r="126" spans="4:42" ht="12.75">
      <c r="D126" s="88"/>
      <c r="E126" s="88"/>
      <c r="F126" s="88"/>
      <c r="G126" s="88"/>
      <c r="H126" s="88"/>
      <c r="I126" s="88"/>
      <c r="J126" s="88"/>
      <c r="K126" s="88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</row>
    <row r="127" spans="4:42" ht="12.75">
      <c r="D127" s="88"/>
      <c r="E127" s="88"/>
      <c r="F127" s="88"/>
      <c r="G127" s="88"/>
      <c r="H127" s="88"/>
      <c r="I127" s="88"/>
      <c r="J127" s="88"/>
      <c r="K127" s="88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</row>
    <row r="128" spans="4:42" ht="12.75">
      <c r="D128" s="88"/>
      <c r="E128" s="88"/>
      <c r="F128" s="88"/>
      <c r="G128" s="88"/>
      <c r="H128" s="88"/>
      <c r="I128" s="88"/>
      <c r="J128" s="88"/>
      <c r="K128" s="88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</row>
    <row r="129" spans="4:42" ht="12.75">
      <c r="D129" s="88"/>
      <c r="E129" s="88"/>
      <c r="F129" s="88"/>
      <c r="G129" s="88"/>
      <c r="H129" s="88"/>
      <c r="I129" s="88"/>
      <c r="J129" s="88"/>
      <c r="K129" s="88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</row>
    <row r="130" spans="4:42" ht="12.75">
      <c r="D130" s="88"/>
      <c r="E130" s="88"/>
      <c r="F130" s="88"/>
      <c r="G130" s="88"/>
      <c r="H130" s="88"/>
      <c r="I130" s="88"/>
      <c r="J130" s="88"/>
      <c r="K130" s="88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</row>
    <row r="131" spans="4:42" ht="12.75">
      <c r="D131" s="88"/>
      <c r="E131" s="88"/>
      <c r="F131" s="88"/>
      <c r="G131" s="88"/>
      <c r="H131" s="88"/>
      <c r="I131" s="88"/>
      <c r="J131" s="88"/>
      <c r="K131" s="88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</row>
    <row r="132" spans="4:42" ht="12.75">
      <c r="D132" s="88"/>
      <c r="E132" s="88"/>
      <c r="F132" s="88"/>
      <c r="G132" s="88"/>
      <c r="H132" s="88"/>
      <c r="I132" s="88"/>
      <c r="J132" s="88"/>
      <c r="K132" s="88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</row>
    <row r="133" spans="4:42" ht="12.75">
      <c r="D133" s="88"/>
      <c r="E133" s="88"/>
      <c r="F133" s="88"/>
      <c r="G133" s="88"/>
      <c r="H133" s="88"/>
      <c r="I133" s="88"/>
      <c r="J133" s="88"/>
      <c r="K133" s="88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</row>
    <row r="134" spans="4:42" ht="12.75">
      <c r="D134" s="88"/>
      <c r="E134" s="88"/>
      <c r="F134" s="88"/>
      <c r="G134" s="88"/>
      <c r="H134" s="88"/>
      <c r="I134" s="88"/>
      <c r="J134" s="88"/>
      <c r="K134" s="88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</row>
    <row r="135" spans="4:42" ht="12.75">
      <c r="D135" s="88"/>
      <c r="E135" s="88"/>
      <c r="F135" s="88"/>
      <c r="G135" s="88"/>
      <c r="H135" s="88"/>
      <c r="I135" s="88"/>
      <c r="J135" s="88"/>
      <c r="K135" s="88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</row>
    <row r="136" spans="4:42" ht="12.75">
      <c r="D136" s="88"/>
      <c r="E136" s="88"/>
      <c r="F136" s="88"/>
      <c r="G136" s="88"/>
      <c r="H136" s="88"/>
      <c r="I136" s="88"/>
      <c r="J136" s="88"/>
      <c r="K136" s="88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</row>
    <row r="137" spans="4:42" ht="12.75">
      <c r="D137" s="88"/>
      <c r="E137" s="88"/>
      <c r="F137" s="88"/>
      <c r="G137" s="88"/>
      <c r="H137" s="88"/>
      <c r="I137" s="88"/>
      <c r="J137" s="88"/>
      <c r="K137" s="88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</row>
    <row r="138" spans="4:42" ht="12.75">
      <c r="D138" s="88"/>
      <c r="E138" s="88"/>
      <c r="F138" s="88"/>
      <c r="G138" s="88"/>
      <c r="H138" s="88"/>
      <c r="I138" s="88"/>
      <c r="J138" s="88"/>
      <c r="K138" s="88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</row>
    <row r="139" spans="4:42" ht="12.75">
      <c r="D139" s="88"/>
      <c r="E139" s="88"/>
      <c r="F139" s="88"/>
      <c r="G139" s="88"/>
      <c r="H139" s="88"/>
      <c r="I139" s="88"/>
      <c r="J139" s="88"/>
      <c r="K139" s="88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</row>
    <row r="140" spans="4:42" ht="12.75">
      <c r="D140" s="88"/>
      <c r="E140" s="88"/>
      <c r="F140" s="88"/>
      <c r="G140" s="88"/>
      <c r="H140" s="88"/>
      <c r="I140" s="88"/>
      <c r="J140" s="88"/>
      <c r="K140" s="88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</row>
    <row r="141" spans="4:42" ht="12.75">
      <c r="D141" s="88"/>
      <c r="E141" s="88"/>
      <c r="F141" s="88"/>
      <c r="G141" s="88"/>
      <c r="H141" s="88"/>
      <c r="I141" s="88"/>
      <c r="J141" s="88"/>
      <c r="K141" s="88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</row>
    <row r="142" spans="4:42" ht="12.75">
      <c r="D142" s="88"/>
      <c r="E142" s="88"/>
      <c r="F142" s="88"/>
      <c r="G142" s="88"/>
      <c r="H142" s="88"/>
      <c r="I142" s="88"/>
      <c r="J142" s="88"/>
      <c r="K142" s="88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</row>
    <row r="143" spans="4:42" ht="12.75">
      <c r="D143" s="88"/>
      <c r="E143" s="88"/>
      <c r="F143" s="88"/>
      <c r="G143" s="88"/>
      <c r="H143" s="88"/>
      <c r="I143" s="88"/>
      <c r="J143" s="88"/>
      <c r="K143" s="88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</row>
    <row r="144" spans="4:42" ht="12.75">
      <c r="D144" s="88"/>
      <c r="E144" s="88"/>
      <c r="F144" s="88"/>
      <c r="G144" s="88"/>
      <c r="H144" s="88"/>
      <c r="I144" s="88"/>
      <c r="J144" s="88"/>
      <c r="K144" s="88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</row>
    <row r="145" spans="4:42" ht="12.75">
      <c r="D145" s="88"/>
      <c r="E145" s="88"/>
      <c r="F145" s="88"/>
      <c r="G145" s="88"/>
      <c r="H145" s="88"/>
      <c r="I145" s="88"/>
      <c r="J145" s="88"/>
      <c r="K145" s="88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</row>
    <row r="146" spans="4:42" ht="12.75">
      <c r="D146" s="88"/>
      <c r="E146" s="88"/>
      <c r="F146" s="88"/>
      <c r="G146" s="88"/>
      <c r="H146" s="88"/>
      <c r="I146" s="88"/>
      <c r="J146" s="88"/>
      <c r="K146" s="88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</row>
    <row r="147" spans="4:42" ht="12.75">
      <c r="D147" s="88"/>
      <c r="E147" s="88"/>
      <c r="F147" s="88"/>
      <c r="G147" s="88"/>
      <c r="H147" s="88"/>
      <c r="I147" s="88"/>
      <c r="J147" s="88"/>
      <c r="K147" s="88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</row>
    <row r="148" spans="4:42" ht="12.75">
      <c r="D148" s="88"/>
      <c r="E148" s="88"/>
      <c r="F148" s="88"/>
      <c r="G148" s="88"/>
      <c r="H148" s="88"/>
      <c r="I148" s="88"/>
      <c r="J148" s="88"/>
      <c r="K148" s="88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</row>
    <row r="149" spans="4:42" ht="12.75">
      <c r="D149" s="88"/>
      <c r="E149" s="88"/>
      <c r="F149" s="88"/>
      <c r="G149" s="88"/>
      <c r="H149" s="88"/>
      <c r="I149" s="88"/>
      <c r="J149" s="88"/>
      <c r="K149" s="88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</row>
    <row r="150" spans="4:42" ht="12.75">
      <c r="D150" s="88"/>
      <c r="E150" s="88"/>
      <c r="F150" s="88"/>
      <c r="G150" s="88"/>
      <c r="H150" s="88"/>
      <c r="I150" s="88"/>
      <c r="J150" s="88"/>
      <c r="K150" s="88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</row>
    <row r="151" spans="4:42" ht="12.75">
      <c r="D151" s="88"/>
      <c r="E151" s="88"/>
      <c r="F151" s="88"/>
      <c r="G151" s="88"/>
      <c r="H151" s="88"/>
      <c r="I151" s="88"/>
      <c r="J151" s="88"/>
      <c r="K151" s="88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</row>
    <row r="152" spans="4:42" ht="12.75">
      <c r="D152" s="88"/>
      <c r="E152" s="88"/>
      <c r="F152" s="88"/>
      <c r="G152" s="88"/>
      <c r="H152" s="88"/>
      <c r="I152" s="88"/>
      <c r="J152" s="88"/>
      <c r="K152" s="88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</row>
    <row r="153" spans="4:42" ht="12.75">
      <c r="D153" s="88"/>
      <c r="E153" s="88"/>
      <c r="F153" s="88"/>
      <c r="G153" s="88"/>
      <c r="H153" s="88"/>
      <c r="I153" s="88"/>
      <c r="J153" s="88"/>
      <c r="K153" s="88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</row>
    <row r="154" spans="4:42" ht="12.75">
      <c r="D154" s="88"/>
      <c r="E154" s="88"/>
      <c r="F154" s="88"/>
      <c r="G154" s="88"/>
      <c r="H154" s="88"/>
      <c r="I154" s="88"/>
      <c r="J154" s="88"/>
      <c r="K154" s="88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</row>
    <row r="155" spans="4:42" ht="12.75">
      <c r="D155" s="88"/>
      <c r="E155" s="88"/>
      <c r="F155" s="88"/>
      <c r="G155" s="88"/>
      <c r="H155" s="88"/>
      <c r="I155" s="88"/>
      <c r="J155" s="88"/>
      <c r="K155" s="88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</row>
    <row r="156" spans="4:42" ht="12.75">
      <c r="D156" s="88"/>
      <c r="E156" s="88"/>
      <c r="F156" s="88"/>
      <c r="G156" s="88"/>
      <c r="H156" s="88"/>
      <c r="I156" s="88"/>
      <c r="J156" s="88"/>
      <c r="K156" s="88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</row>
    <row r="157" spans="4:42" ht="12.75">
      <c r="D157" s="88"/>
      <c r="E157" s="88"/>
      <c r="F157" s="88"/>
      <c r="G157" s="88"/>
      <c r="H157" s="88"/>
      <c r="I157" s="88"/>
      <c r="J157" s="88"/>
      <c r="K157" s="88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</row>
  </sheetData>
  <sheetProtection/>
  <mergeCells count="6">
    <mergeCell ref="G1:I1"/>
    <mergeCell ref="J1:K1"/>
    <mergeCell ref="A1:A2"/>
    <mergeCell ref="B1:B2"/>
    <mergeCell ref="C1:C2"/>
    <mergeCell ref="D1:F1"/>
  </mergeCells>
  <printOptions horizontalCentered="1"/>
  <pageMargins left="0.5511811023622047" right="0.5905511811023623" top="0.5" bottom="0.5118110236220472" header="0.28" footer="0.5118110236220472"/>
  <pageSetup fitToHeight="2" fitToWidth="1" horizontalDpi="300" verticalDpi="300" orientation="portrait" paperSize="9" scale="88" r:id="rId1"/>
  <headerFooter alignWithMargins="0">
    <oddHeader>&amp;CKATEGORIA  TD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24.125" style="0" bestFit="1" customWidth="1"/>
    <col min="2" max="2" width="31.375" style="0" bestFit="1" customWidth="1"/>
    <col min="3" max="3" width="6.50390625" style="0" bestFit="1" customWidth="1"/>
  </cols>
  <sheetData>
    <row r="1" spans="1:3" ht="25.5" customHeight="1">
      <c r="A1" s="131" t="s">
        <v>1</v>
      </c>
      <c r="B1" s="131" t="s">
        <v>2</v>
      </c>
      <c r="C1" s="12" t="s">
        <v>9</v>
      </c>
    </row>
    <row r="2" spans="1:3" ht="42" customHeight="1">
      <c r="A2" s="132"/>
      <c r="B2" s="132"/>
      <c r="C2" s="38" t="s">
        <v>17</v>
      </c>
    </row>
    <row r="3" spans="1:3" ht="26.25">
      <c r="A3" s="57" t="s">
        <v>184</v>
      </c>
      <c r="B3" s="55" t="s">
        <v>55</v>
      </c>
      <c r="C3" s="43">
        <v>0</v>
      </c>
    </row>
    <row r="4" spans="1:3" ht="39">
      <c r="A4" s="57" t="s">
        <v>183</v>
      </c>
      <c r="B4" s="55" t="s">
        <v>118</v>
      </c>
      <c r="C4" s="43">
        <v>25</v>
      </c>
    </row>
    <row r="5" spans="1:3" ht="12.75">
      <c r="A5" s="42" t="s">
        <v>174</v>
      </c>
      <c r="B5" s="41" t="s">
        <v>65</v>
      </c>
      <c r="C5" s="43">
        <v>50</v>
      </c>
    </row>
    <row r="6" spans="1:3" ht="12.75">
      <c r="A6" s="14" t="s">
        <v>175</v>
      </c>
      <c r="B6" s="41" t="s">
        <v>65</v>
      </c>
      <c r="C6" s="43">
        <v>50</v>
      </c>
    </row>
    <row r="7" spans="1:3" ht="12.75">
      <c r="A7" s="62" t="s">
        <v>176</v>
      </c>
      <c r="B7" s="41" t="s">
        <v>65</v>
      </c>
      <c r="C7" s="43">
        <v>50</v>
      </c>
    </row>
    <row r="8" spans="1:3" ht="12.75">
      <c r="A8" s="62" t="s">
        <v>177</v>
      </c>
      <c r="B8" s="41" t="s">
        <v>65</v>
      </c>
      <c r="C8" s="43">
        <v>50</v>
      </c>
    </row>
    <row r="9" spans="1:3" ht="12.75">
      <c r="A9" s="91" t="s">
        <v>181</v>
      </c>
      <c r="B9" s="41" t="s">
        <v>65</v>
      </c>
      <c r="C9" s="92">
        <v>50</v>
      </c>
    </row>
    <row r="10" spans="1:3" ht="12.75">
      <c r="A10" s="62" t="s">
        <v>182</v>
      </c>
      <c r="B10" s="41" t="s">
        <v>65</v>
      </c>
      <c r="C10" s="43">
        <v>50</v>
      </c>
    </row>
    <row r="11" spans="1:3" ht="12.75">
      <c r="A11" s="57" t="s">
        <v>179</v>
      </c>
      <c r="B11" s="55" t="s">
        <v>153</v>
      </c>
      <c r="C11" s="43">
        <v>70</v>
      </c>
    </row>
    <row r="12" spans="1:3" ht="12.75">
      <c r="A12" s="62" t="s">
        <v>180</v>
      </c>
      <c r="B12" s="55" t="s">
        <v>153</v>
      </c>
      <c r="C12" s="43">
        <v>70</v>
      </c>
    </row>
    <row r="13" spans="1:3" ht="26.25">
      <c r="A13" s="57" t="s">
        <v>178</v>
      </c>
      <c r="B13" s="55" t="s">
        <v>118</v>
      </c>
      <c r="C13" s="43">
        <v>130</v>
      </c>
    </row>
  </sheetData>
  <sheetProtection/>
  <mergeCells count="2">
    <mergeCell ref="A1:A2"/>
    <mergeCell ref="B1:B2"/>
  </mergeCells>
  <printOptions horizontalCentered="1"/>
  <pageMargins left="0.7874015748031497" right="0.7874015748031497" top="0.58" bottom="0.984251968503937" header="0.38" footer="0.5118110236220472"/>
  <pageSetup horizontalDpi="300" verticalDpi="300" orientation="portrait" paperSize="9" r:id="rId1"/>
  <headerFooter alignWithMargins="0">
    <oddHeader>&amp;CKATEGORIA  TP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1" width="5.00390625" style="0" customWidth="1"/>
    <col min="2" max="2" width="23.50390625" style="0" customWidth="1"/>
    <col min="3" max="3" width="21.375" style="0" customWidth="1"/>
  </cols>
  <sheetData>
    <row r="1" spans="1:4" ht="12.75">
      <c r="A1" s="123" t="s">
        <v>0</v>
      </c>
      <c r="B1" s="125" t="s">
        <v>1</v>
      </c>
      <c r="C1" s="125" t="s">
        <v>2</v>
      </c>
      <c r="D1" s="12" t="s">
        <v>9</v>
      </c>
    </row>
    <row r="2" spans="1:4" ht="51" customHeight="1">
      <c r="A2" s="124"/>
      <c r="B2" s="124"/>
      <c r="C2" s="124"/>
      <c r="D2" s="38" t="s">
        <v>17</v>
      </c>
    </row>
    <row r="3" spans="1:4" ht="25.5" customHeight="1">
      <c r="A3" s="43">
        <v>1</v>
      </c>
      <c r="B3" s="57" t="s">
        <v>185</v>
      </c>
      <c r="C3" s="57" t="s">
        <v>188</v>
      </c>
      <c r="D3" s="61">
        <v>30</v>
      </c>
    </row>
    <row r="4" spans="1:4" ht="25.5" customHeight="1">
      <c r="A4" s="63">
        <v>2</v>
      </c>
      <c r="B4" s="57" t="s">
        <v>71</v>
      </c>
      <c r="C4" s="91" t="s">
        <v>189</v>
      </c>
      <c r="D4" s="82">
        <v>50</v>
      </c>
    </row>
    <row r="5" spans="1:4" ht="25.5" customHeight="1">
      <c r="A5" s="43">
        <v>3</v>
      </c>
      <c r="B5" s="57" t="s">
        <v>91</v>
      </c>
      <c r="C5" s="62" t="s">
        <v>92</v>
      </c>
      <c r="D5" s="43">
        <v>158</v>
      </c>
    </row>
    <row r="6" spans="1:4" ht="25.5" customHeight="1">
      <c r="A6" s="62" t="s">
        <v>170</v>
      </c>
      <c r="B6" s="57" t="s">
        <v>187</v>
      </c>
      <c r="C6" s="62" t="s">
        <v>59</v>
      </c>
      <c r="D6" s="63">
        <v>265</v>
      </c>
    </row>
    <row r="7" spans="1:4" ht="25.5" customHeight="1">
      <c r="A7" s="9">
        <v>4</v>
      </c>
      <c r="B7" s="57" t="s">
        <v>80</v>
      </c>
      <c r="C7" s="91" t="s">
        <v>70</v>
      </c>
      <c r="D7" s="60">
        <v>475</v>
      </c>
    </row>
    <row r="8" spans="1:4" ht="26.25">
      <c r="A8" s="9">
        <v>5</v>
      </c>
      <c r="B8" s="57" t="s">
        <v>69</v>
      </c>
      <c r="C8" s="62" t="s">
        <v>70</v>
      </c>
      <c r="D8" s="17">
        <v>550</v>
      </c>
    </row>
    <row r="9" spans="1:4" ht="26.25">
      <c r="A9" s="43">
        <v>6</v>
      </c>
      <c r="B9" s="57" t="s">
        <v>186</v>
      </c>
      <c r="C9" s="91" t="s">
        <v>70</v>
      </c>
      <c r="D9" s="43">
        <v>700</v>
      </c>
    </row>
    <row r="10" spans="1:4" ht="26.25">
      <c r="A10" s="43">
        <v>7</v>
      </c>
      <c r="B10" s="108" t="s">
        <v>58</v>
      </c>
      <c r="C10" s="91" t="s">
        <v>59</v>
      </c>
      <c r="D10" s="43">
        <v>1025</v>
      </c>
    </row>
    <row r="11" spans="1:4" ht="12.75">
      <c r="A11" s="9">
        <v>8</v>
      </c>
      <c r="B11" s="62" t="s">
        <v>66</v>
      </c>
      <c r="C11" s="62" t="s">
        <v>59</v>
      </c>
      <c r="D11" s="17">
        <v>1185</v>
      </c>
    </row>
    <row r="12" spans="1:4" ht="26.25">
      <c r="A12" s="9" t="s">
        <v>78</v>
      </c>
      <c r="B12" s="57" t="s">
        <v>77</v>
      </c>
      <c r="C12" s="62" t="s">
        <v>63</v>
      </c>
      <c r="D12" s="17" t="s">
        <v>78</v>
      </c>
    </row>
  </sheetData>
  <sheetProtection/>
  <mergeCells count="3">
    <mergeCell ref="B1:B2"/>
    <mergeCell ref="C1:C2"/>
    <mergeCell ref="A1:A2"/>
  </mergeCells>
  <printOptions horizontalCentered="1"/>
  <pageMargins left="0.7874015748031497" right="0.7874015748031497" top="0.73" bottom="0.984251968503937" header="0.5118110236220472" footer="0.5118110236220472"/>
  <pageSetup horizontalDpi="300" verticalDpi="300" orientation="portrait" paperSize="9" r:id="rId1"/>
  <headerFooter alignWithMargins="0">
    <oddHeader>&amp;CKATEGORIA  TN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H3" sqref="H3"/>
    </sheetView>
  </sheetViews>
  <sheetFormatPr defaultColWidth="9.00390625" defaultRowHeight="12.75"/>
  <sheetData>
    <row r="1" spans="1:12" ht="12.75">
      <c r="A1" s="112" t="s">
        <v>3</v>
      </c>
      <c r="B1" s="113"/>
      <c r="C1" s="135" t="s">
        <v>4</v>
      </c>
      <c r="D1" s="136"/>
      <c r="E1" s="137" t="s">
        <v>20</v>
      </c>
      <c r="F1" s="138"/>
      <c r="G1" s="139" t="s">
        <v>21</v>
      </c>
      <c r="H1" s="140"/>
      <c r="I1" s="133" t="s">
        <v>23</v>
      </c>
      <c r="J1" s="134"/>
      <c r="K1" s="111" t="s">
        <v>42</v>
      </c>
      <c r="L1" s="111"/>
    </row>
    <row r="2" spans="1:12" ht="12.75">
      <c r="A2" s="44" t="s">
        <v>5</v>
      </c>
      <c r="B2" s="44">
        <v>990</v>
      </c>
      <c r="C2" s="45" t="s">
        <v>5</v>
      </c>
      <c r="D2" s="45">
        <v>990</v>
      </c>
      <c r="E2" s="46" t="s">
        <v>5</v>
      </c>
      <c r="F2" s="46">
        <v>900</v>
      </c>
      <c r="G2" s="47" t="s">
        <v>5</v>
      </c>
      <c r="H2" s="47">
        <v>630</v>
      </c>
      <c r="I2" s="48" t="s">
        <v>5</v>
      </c>
      <c r="J2" s="48"/>
      <c r="K2" s="83" t="s">
        <v>5</v>
      </c>
      <c r="L2" s="83"/>
    </row>
    <row r="3" spans="1:12" ht="12.75">
      <c r="A3" s="44" t="s">
        <v>6</v>
      </c>
      <c r="B3" s="44">
        <v>1260</v>
      </c>
      <c r="C3" s="45" t="s">
        <v>6</v>
      </c>
      <c r="D3" s="45">
        <v>1080</v>
      </c>
      <c r="E3" s="46" t="s">
        <v>6</v>
      </c>
      <c r="F3" s="46">
        <v>1020</v>
      </c>
      <c r="G3" s="47" t="s">
        <v>6</v>
      </c>
      <c r="H3" s="47">
        <v>810</v>
      </c>
      <c r="I3" s="48"/>
      <c r="J3" s="48"/>
      <c r="K3" s="83"/>
      <c r="L3" s="83"/>
    </row>
    <row r="4" spans="1:12" ht="12.75">
      <c r="A4" s="44" t="s">
        <v>7</v>
      </c>
      <c r="B4" s="44">
        <v>1080</v>
      </c>
      <c r="C4" s="45" t="s">
        <v>7</v>
      </c>
      <c r="D4" s="45">
        <v>900</v>
      </c>
      <c r="E4" s="46" t="s">
        <v>7</v>
      </c>
      <c r="F4" s="46"/>
      <c r="G4" s="47" t="s">
        <v>7</v>
      </c>
      <c r="H4" s="47"/>
      <c r="I4" s="48"/>
      <c r="J4" s="48"/>
      <c r="K4" s="83"/>
      <c r="L4" s="83"/>
    </row>
    <row r="5" spans="1:12" ht="12.75">
      <c r="A5" s="44" t="s">
        <v>8</v>
      </c>
      <c r="B5" s="44"/>
      <c r="C5" s="45" t="s">
        <v>8</v>
      </c>
      <c r="D5" s="45"/>
      <c r="E5" s="46" t="s">
        <v>8</v>
      </c>
      <c r="F5" s="46"/>
      <c r="G5" s="47" t="s">
        <v>8</v>
      </c>
      <c r="H5" s="47"/>
      <c r="I5" s="48"/>
      <c r="J5" s="48"/>
      <c r="K5" s="83"/>
      <c r="L5" s="83"/>
    </row>
  </sheetData>
  <sheetProtection/>
  <mergeCells count="6">
    <mergeCell ref="I1:J1"/>
    <mergeCell ref="K1:L1"/>
    <mergeCell ref="A1:B1"/>
    <mergeCell ref="C1:D1"/>
    <mergeCell ref="E1:F1"/>
    <mergeCell ref="G1:H1"/>
  </mergeCells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Przybyło</dc:creator>
  <cp:keywords/>
  <dc:description/>
  <cp:lastModifiedBy>swierszczu</cp:lastModifiedBy>
  <cp:lastPrinted>2010-03-20T23:14:34Z</cp:lastPrinted>
  <dcterms:created xsi:type="dcterms:W3CDTF">1998-06-05T10:25:00Z</dcterms:created>
  <dcterms:modified xsi:type="dcterms:W3CDTF">2010-03-22T15:26:14Z</dcterms:modified>
  <cp:category/>
  <cp:version/>
  <cp:contentType/>
  <cp:contentStatus/>
</cp:coreProperties>
</file>