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5" windowWidth="9720" windowHeight="6225" tabRatio="601" activeTab="1"/>
  </bookViews>
  <sheets>
    <sheet name="TS" sheetId="1" r:id="rId1"/>
    <sheet name="TJ" sheetId="2" r:id="rId2"/>
    <sheet name="TM" sheetId="3" r:id="rId3"/>
    <sheet name="TD" sheetId="4" r:id="rId4"/>
    <sheet name="Stałe" sheetId="5" r:id="rId5"/>
  </sheets>
  <definedNames>
    <definedName name="_xlnm.Print_Area" localSheetId="1">'TJ'!$A:$P</definedName>
    <definedName name="_xlnm.Print_Area" localSheetId="0">'TS'!$A:$P</definedName>
    <definedName name="TDE1">'Stałe'!$H$2</definedName>
    <definedName name="TDE2">'Stałe'!$H$3</definedName>
    <definedName name="TDE3">'Stałe'!$H$4</definedName>
    <definedName name="TDE4">'Stałe'!$H$5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PE1">'Stałe'!$J$2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<sst xmlns="http://schemas.openxmlformats.org/spreadsheetml/2006/main" count="183" uniqueCount="69">
  <si>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</si>
  <si>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</si>
  <si>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</si>
  <si>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</si>
  <si>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</si>
  <si>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</si>
  <si>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</si>
  <si>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</si>
  <si>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</si>
  <si>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</si>
  <si>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</si>
  <si>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</si>
  <si>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</si>
  <si>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</si>
  <si>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</si>
  <si>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</si>
  <si>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</si>
  <si>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</si>
  <si>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</si>
  <si>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Imię i Nazwisko</t>
  </si>
  <si>
    <t>TM</t>
  </si>
  <si>
    <t>TD</t>
  </si>
  <si>
    <t>Klub</t>
  </si>
  <si>
    <t>punkty przeli-
czeniowe</t>
  </si>
  <si>
    <t xml:space="preserve"> Etap 3</t>
  </si>
  <si>
    <t>MKS Wiking Szczecin</t>
  </si>
  <si>
    <t>Mateusz Nieścierowicz Szymon Sadłowski</t>
  </si>
  <si>
    <t>LO 1 Szczecin</t>
  </si>
  <si>
    <t>GIM 3 Szczecin</t>
  </si>
  <si>
    <t>ABS</t>
  </si>
  <si>
    <t>NKL</t>
  </si>
  <si>
    <t>Tomasz Paszek</t>
  </si>
  <si>
    <t>Adrian Barczyszyn Natalia Praźniewska</t>
  </si>
  <si>
    <t>KInO Prego Szczecin</t>
  </si>
  <si>
    <t>Kamil Oleksiak Przemysław Kaczmarek</t>
  </si>
  <si>
    <t>Mateusz Piechowiak Marek Boczula</t>
  </si>
  <si>
    <t>Piła</t>
  </si>
  <si>
    <t>Milena Markiewicz Magdalena Nowak</t>
  </si>
  <si>
    <t>Adrian Łukasiewicz</t>
  </si>
  <si>
    <t>ZSEE Szczecin</t>
  </si>
  <si>
    <t>Angelika Solenta                                                                                                      Marcin Iwiński</t>
  </si>
  <si>
    <t>MKKT Bogatynia                                                                                               Ekoton Grudziądz</t>
  </si>
  <si>
    <t>LO Chojna                                                                                                                                                                  ZSS Szczecin</t>
  </si>
  <si>
    <t>Michał Andrzejewski                                                               Dawid Wojciechowski</t>
  </si>
  <si>
    <t>Wiking Szczecin</t>
  </si>
  <si>
    <t>Monika Świątczak                                            Sandra Pawłowska</t>
  </si>
  <si>
    <t>Gimnazjum Nr 3 Szczecin</t>
  </si>
  <si>
    <t>Rafał Sokołowski                               Paweł Kowański</t>
  </si>
  <si>
    <t>SKO 15 Południk Stargard Sz</t>
  </si>
  <si>
    <t>Agnieszka Wituszko                                Adrianna Woźniak</t>
  </si>
  <si>
    <t>Patryk Adamczyk                            Jakub Aleksiejuk</t>
  </si>
  <si>
    <t>Szymon Kujawa                      Aleksandra Szarapanowska</t>
  </si>
  <si>
    <t>Michał Łopuch                                                    Antoni Różycki</t>
  </si>
  <si>
    <t>Milena Kuliszenko                                   Pamela Krasińska</t>
  </si>
  <si>
    <t>Kinga Grzelińska                                              Marcelina Matuszewska</t>
  </si>
  <si>
    <t>Sebastian Mazur                          Denis Wąsowski</t>
  </si>
  <si>
    <t>Klaudia Gil                                            Joanna Kleśta</t>
  </si>
  <si>
    <t>Julia Hirchy-Żak                                           Jadwiga Walczak</t>
  </si>
  <si>
    <t>Damian Kaczyński                             Maciej Ptak</t>
  </si>
  <si>
    <t>Maciej Korobilis                                    Krystian Fiałka</t>
  </si>
  <si>
    <t>Paulina Sasiuk                                                            Karolina Dąbrowska</t>
  </si>
  <si>
    <t>Marcin Nyczka</t>
  </si>
  <si>
    <t>Katarzyna Niezabitowska                                                        Paulina Pietras</t>
  </si>
  <si>
    <t>Sandra Kulesza                                                          Agata Hencel</t>
  </si>
  <si>
    <t>Jakub Krause                                      Karol Porzeziński</t>
  </si>
  <si>
    <t>LO 11                                                                                                  GIM 3 Szczecin</t>
  </si>
  <si>
    <t>Adrian Skoniecki Mateusz Śliwiński</t>
  </si>
  <si>
    <t>"Kanciapa" Trzcińsko Zdrój</t>
  </si>
  <si>
    <t>GIM 16 Szczecin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</si>
</sst>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16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5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2" fontId="1" fillId="18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 textRotation="90" wrapText="1"/>
    </xf>
    <xf numFmtId="2" fontId="4" fillId="15" borderId="10" xfId="0" applyNumberFormat="1" applyFont="1" applyFill="1" applyBorder="1" applyAlignment="1">
      <alignment horizontal="center" vertical="center" textRotation="90" wrapText="1"/>
    </xf>
    <xf numFmtId="49" fontId="4" fillId="15" borderId="0" xfId="0" applyNumberFormat="1" applyFont="1" applyFill="1" applyBorder="1" applyAlignment="1">
      <alignment horizontal="center" vertical="center" wrapText="1"/>
    </xf>
    <xf numFmtId="2" fontId="1" fillId="15" borderId="10" xfId="0" applyNumberFormat="1" applyFont="1" applyFill="1" applyBorder="1" applyAlignment="1">
      <alignment horizontal="centerContinuous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15" borderId="0" xfId="0" applyFill="1" applyAlignment="1">
      <alignment/>
    </xf>
    <xf numFmtId="1" fontId="0" fillId="1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Continuous" vertical="center" wrapText="1"/>
    </xf>
    <xf numFmtId="2" fontId="1" fillId="0" borderId="10" xfId="0" applyNumberFormat="1" applyFont="1" applyFill="1" applyBorder="1" applyAlignment="1">
      <alignment horizontal="centerContinuous"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2" fontId="1" fillId="18" borderId="12" xfId="0" applyNumberFormat="1" applyFont="1" applyFill="1" applyBorder="1" applyAlignment="1">
      <alignment horizontal="centerContinuous" vertical="center" wrapText="1"/>
    </xf>
    <xf numFmtId="2" fontId="1" fillId="18" borderId="13" xfId="0" applyNumberFormat="1" applyFont="1" applyFill="1" applyBorder="1" applyAlignment="1">
      <alignment horizontal="centerContinuous" vertical="center" wrapText="1"/>
    </xf>
    <xf numFmtId="49" fontId="4" fillId="18" borderId="14" xfId="0" applyNumberFormat="1" applyFont="1" applyFill="1" applyBorder="1" applyAlignment="1">
      <alignment horizontal="center" vertical="center" textRotation="90" wrapText="1"/>
    </xf>
    <xf numFmtId="2" fontId="4" fillId="18" borderId="14" xfId="0" applyNumberFormat="1" applyFont="1" applyFill="1" applyBorder="1" applyAlignment="1">
      <alignment horizontal="center" vertical="center" textRotation="90"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2" fontId="4" fillId="18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8" borderId="10" xfId="0" applyFill="1" applyBorder="1" applyAlignment="1">
      <alignment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" fontId="0" fillId="0" borderId="10" xfId="0" applyNumberFormat="1" applyBorder="1" applyAlignment="1">
      <alignment horizontal="center" vertical="center"/>
    </xf>
    <xf numFmtId="0" fontId="0" fillId="14" borderId="10" xfId="0" applyFill="1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12" fontId="0" fillId="0" borderId="10" xfId="0" applyNumberForma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1" fillId="18" borderId="16" xfId="0" applyNumberFormat="1" applyFont="1" applyFill="1" applyBorder="1" applyAlignment="1">
      <alignment horizontal="centerContinuous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17" xfId="0" applyNumberFormat="1" applyFont="1" applyBorder="1" applyAlignment="1">
      <alignment horizontal="right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15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7" xfId="0" applyNumberForma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1" fontId="0" fillId="15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wrapText="1"/>
    </xf>
    <xf numFmtId="1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/>
    </xf>
    <xf numFmtId="1" fontId="0" fillId="0" borderId="17" xfId="0" applyNumberFormat="1" applyFont="1" applyBorder="1" applyAlignment="1" applyProtection="1">
      <alignment horizontal="center" vertical="center" wrapText="1"/>
      <protection locked="0"/>
    </xf>
    <xf numFmtId="12" fontId="0" fillId="0" borderId="0" xfId="0" applyNumberForma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4" fillId="18" borderId="16" xfId="0" applyNumberFormat="1" applyFont="1" applyFill="1" applyBorder="1" applyAlignment="1">
      <alignment horizontal="center" vertical="center" textRotation="90" wrapText="1"/>
    </xf>
    <xf numFmtId="2" fontId="1" fillId="18" borderId="19" xfId="0" applyNumberFormat="1" applyFont="1" applyFill="1" applyBorder="1" applyAlignment="1">
      <alignment horizontal="centerContinuous" vertical="center" wrapText="1"/>
    </xf>
    <xf numFmtId="2" fontId="1" fillId="18" borderId="20" xfId="0" applyNumberFormat="1" applyFont="1" applyFill="1" applyBorder="1" applyAlignment="1">
      <alignment horizontal="centerContinuous" vertical="center" wrapText="1"/>
    </xf>
    <xf numFmtId="1" fontId="0" fillId="15" borderId="2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21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right" vertical="center" wrapText="1"/>
    </xf>
    <xf numFmtId="49" fontId="4" fillId="15" borderId="11" xfId="0" applyNumberFormat="1" applyFont="1" applyFill="1" applyBorder="1" applyAlignment="1">
      <alignment horizontal="center" vertical="center" textRotation="90" wrapText="1"/>
    </xf>
    <xf numFmtId="2" fontId="1" fillId="18" borderId="22" xfId="0" applyNumberFormat="1" applyFont="1" applyFill="1" applyBorder="1" applyAlignment="1">
      <alignment horizontal="centerContinuous" vertical="center" wrapText="1"/>
    </xf>
    <xf numFmtId="1" fontId="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49" fontId="4" fillId="18" borderId="23" xfId="0" applyNumberFormat="1" applyFont="1" applyFill="1" applyBorder="1" applyAlignment="1">
      <alignment horizontal="center" vertical="center" textRotation="90" wrapText="1"/>
    </xf>
    <xf numFmtId="0" fontId="0" fillId="18" borderId="24" xfId="0" applyFont="1" applyFill="1" applyBorder="1" applyAlignment="1">
      <alignment horizontal="center" vertical="center" wrapText="1"/>
    </xf>
    <xf numFmtId="49" fontId="4" fillId="18" borderId="22" xfId="0" applyNumberFormat="1" applyFont="1" applyFill="1" applyBorder="1" applyAlignment="1">
      <alignment horizontal="center" vertical="center" wrapText="1"/>
    </xf>
    <xf numFmtId="0" fontId="0" fillId="18" borderId="25" xfId="0" applyFont="1" applyFill="1" applyBorder="1" applyAlignment="1">
      <alignment horizontal="center" vertical="center" wrapText="1"/>
    </xf>
    <xf numFmtId="2" fontId="1" fillId="18" borderId="26" xfId="0" applyNumberFormat="1" applyFont="1" applyFill="1" applyBorder="1" applyAlignment="1">
      <alignment horizontal="center" vertical="center" wrapText="1"/>
    </xf>
    <xf numFmtId="2" fontId="1" fillId="18" borderId="27" xfId="0" applyNumberFormat="1" applyFont="1" applyFill="1" applyBorder="1" applyAlignment="1">
      <alignment horizontal="center" vertical="center" wrapText="1"/>
    </xf>
    <xf numFmtId="2" fontId="1" fillId="18" borderId="28" xfId="0" applyNumberFormat="1" applyFont="1" applyFill="1" applyBorder="1" applyAlignment="1">
      <alignment horizontal="center" vertical="center" wrapText="1"/>
    </xf>
    <xf numFmtId="49" fontId="4" fillId="18" borderId="17" xfId="0" applyNumberFormat="1" applyFont="1" applyFill="1" applyBorder="1" applyAlignment="1">
      <alignment horizontal="center" vertical="center" textRotation="90" wrapText="1"/>
    </xf>
    <xf numFmtId="0" fontId="0" fillId="18" borderId="21" xfId="0" applyFill="1" applyBorder="1" applyAlignment="1">
      <alignment horizontal="center" vertical="center" wrapText="1"/>
    </xf>
    <xf numFmtId="49" fontId="4" fillId="18" borderId="17" xfId="0" applyNumberFormat="1" applyFont="1" applyFill="1" applyBorder="1" applyAlignment="1">
      <alignment horizontal="center" vertical="center" wrapText="1"/>
    </xf>
    <xf numFmtId="0" fontId="0" fillId="18" borderId="29" xfId="0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0" fontId="0" fillId="18" borderId="10" xfId="0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2" fontId="1" fillId="18" borderId="17" xfId="0" applyNumberFormat="1" applyFont="1" applyFill="1" applyBorder="1" applyAlignment="1">
      <alignment horizontal="center" vertical="center" wrapText="1"/>
    </xf>
    <xf numFmtId="2" fontId="1" fillId="18" borderId="10" xfId="0" applyNumberFormat="1" applyFont="1" applyFill="1" applyBorder="1" applyAlignment="1">
      <alignment horizontal="center" vertical="center" wrapText="1"/>
    </xf>
    <xf numFmtId="2" fontId="1" fillId="18" borderId="16" xfId="0" applyNumberFormat="1" applyFont="1" applyFill="1" applyBorder="1" applyAlignment="1">
      <alignment horizontal="center" vertical="center" wrapText="1"/>
    </xf>
    <xf numFmtId="2" fontId="1" fillId="18" borderId="18" xfId="0" applyNumberFormat="1" applyFont="1" applyFill="1" applyBorder="1" applyAlignment="1">
      <alignment horizontal="center" vertical="center" wrapText="1"/>
    </xf>
    <xf numFmtId="2" fontId="1" fillId="18" borderId="11" xfId="0" applyNumberFormat="1" applyFont="1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19" borderId="30" xfId="0" applyFill="1" applyBorder="1" applyAlignment="1">
      <alignment horizontal="center"/>
    </xf>
    <xf numFmtId="0" fontId="0" fillId="19" borderId="31" xfId="0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0" fillId="20" borderId="31" xfId="0" applyFill="1" applyBorder="1" applyAlignment="1">
      <alignment/>
    </xf>
    <xf numFmtId="0" fontId="0" fillId="21" borderId="30" xfId="0" applyFill="1" applyBorder="1" applyAlignment="1">
      <alignment horizontal="center"/>
    </xf>
    <xf numFmtId="0" fontId="0" fillId="21" borderId="31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zoomScaleSheetLayoutView="75" zoomScalePageLayoutView="0" workbookViewId="0" topLeftCell="A1">
      <pane ySplit="2" topLeftCell="BM3" activePane="bottomLeft" state="frozen"/>
      <selection pane="topLeft" activeCell="A1" sqref="A1"/>
      <selection pane="bottomLeft" activeCell="Y2" sqref="Y2"/>
    </sheetView>
  </sheetViews>
  <sheetFormatPr defaultColWidth="9.00390625" defaultRowHeight="25.5" customHeight="1"/>
  <cols>
    <col min="1" max="1" width="5.75390625" style="46" bestFit="1" customWidth="1"/>
    <col min="2" max="2" width="20.625" style="47" bestFit="1" customWidth="1"/>
    <col min="3" max="3" width="20.00390625" style="48" bestFit="1" customWidth="1"/>
    <col min="4" max="4" width="5.75390625" style="44" bestFit="1" customWidth="1"/>
    <col min="5" max="5" width="9.00390625" style="45" bestFit="1" customWidth="1"/>
    <col min="6" max="6" width="6.00390625" style="46" customWidth="1"/>
    <col min="7" max="7" width="6.625" style="44" bestFit="1" customWidth="1"/>
    <col min="8" max="8" width="8.25390625" style="45" customWidth="1"/>
    <col min="9" max="9" width="3.375" style="46" customWidth="1"/>
    <col min="10" max="10" width="8.625" style="45" customWidth="1"/>
    <col min="11" max="11" width="3.625" style="46" customWidth="1"/>
    <col min="12" max="12" width="6.625" style="44" bestFit="1" customWidth="1"/>
    <col min="13" max="13" width="8.125" style="45" customWidth="1"/>
    <col min="14" max="14" width="3.625" style="46" customWidth="1"/>
    <col min="15" max="15" width="8.125" style="45" bestFit="1" customWidth="1"/>
    <col min="16" max="16" width="3.625" style="46" customWidth="1"/>
    <col min="17" max="17" width="5.75390625" style="44" hidden="1" customWidth="1"/>
    <col min="18" max="18" width="8.125" style="45" hidden="1" customWidth="1"/>
    <col min="19" max="19" width="3.25390625" style="46" hidden="1" customWidth="1"/>
    <col min="20" max="20" width="8.125" style="45" hidden="1" customWidth="1"/>
    <col min="21" max="21" width="9.125" style="46" hidden="1" customWidth="1"/>
    <col min="22" max="16384" width="9.125" style="16" customWidth="1"/>
  </cols>
  <sheetData>
    <row r="1" spans="1:21" s="2" customFormat="1" ht="25.5" customHeight="1">
      <c r="A1" s="119" t="s">
        <v>0</v>
      </c>
      <c r="B1" s="121" t="s">
        <v>19</v>
      </c>
      <c r="C1" s="121" t="s">
        <v>22</v>
      </c>
      <c r="D1" s="30" t="s">
        <v>9</v>
      </c>
      <c r="E1" s="30"/>
      <c r="F1" s="30"/>
      <c r="G1" s="30" t="s">
        <v>10</v>
      </c>
      <c r="H1" s="30"/>
      <c r="I1" s="30"/>
      <c r="J1" s="30" t="s">
        <v>14</v>
      </c>
      <c r="K1" s="30"/>
      <c r="L1" s="123" t="s">
        <v>12</v>
      </c>
      <c r="M1" s="124"/>
      <c r="N1" s="125"/>
      <c r="O1" s="30" t="s">
        <v>15</v>
      </c>
      <c r="P1" s="31"/>
      <c r="Q1" s="25" t="s">
        <v>11</v>
      </c>
      <c r="R1" s="26"/>
      <c r="S1" s="26"/>
      <c r="T1" s="26" t="s">
        <v>16</v>
      </c>
      <c r="U1" s="26"/>
    </row>
    <row r="2" spans="1:21" s="1" customFormat="1" ht="57.75" customHeight="1" thickBot="1">
      <c r="A2" s="120"/>
      <c r="B2" s="122"/>
      <c r="C2" s="122"/>
      <c r="D2" s="32" t="s">
        <v>17</v>
      </c>
      <c r="E2" s="33" t="s">
        <v>18</v>
      </c>
      <c r="F2" s="32" t="s">
        <v>13</v>
      </c>
      <c r="G2" s="32" t="s">
        <v>17</v>
      </c>
      <c r="H2" s="33" t="s">
        <v>18</v>
      </c>
      <c r="I2" s="32" t="s">
        <v>13</v>
      </c>
      <c r="J2" s="33" t="s">
        <v>18</v>
      </c>
      <c r="K2" s="32" t="s">
        <v>13</v>
      </c>
      <c r="L2" s="32" t="s">
        <v>17</v>
      </c>
      <c r="M2" s="33" t="s">
        <v>18</v>
      </c>
      <c r="N2" s="32" t="s">
        <v>13</v>
      </c>
      <c r="O2" s="33" t="s">
        <v>18</v>
      </c>
      <c r="P2" s="34" t="s">
        <v>13</v>
      </c>
      <c r="Q2" s="27" t="s">
        <v>17</v>
      </c>
      <c r="R2" s="28" t="s">
        <v>18</v>
      </c>
      <c r="S2" s="29" t="s">
        <v>13</v>
      </c>
      <c r="T2" s="28" t="s">
        <v>18</v>
      </c>
      <c r="U2" s="29" t="s">
        <v>13</v>
      </c>
    </row>
    <row r="3" spans="1:21" ht="25.5" customHeight="1">
      <c r="A3" s="15">
        <v>1</v>
      </c>
      <c r="B3" s="38" t="s">
        <v>31</v>
      </c>
      <c r="C3" s="38" t="s">
        <v>33</v>
      </c>
      <c r="D3" s="13">
        <v>161</v>
      </c>
      <c r="E3" s="14">
        <f>IF(D3&lt;&gt;"",IF(ISNUMBER(D3),MAX(1000/TSE1*(TSE1-D3+MIN(D:D)),0),0),"")</f>
        <v>934.640522875817</v>
      </c>
      <c r="F3" s="15">
        <f>IF(E3&lt;&gt;"",RANK(E3,E:E),"")</f>
        <v>2</v>
      </c>
      <c r="G3" s="13">
        <v>75</v>
      </c>
      <c r="H3" s="14">
        <f>IF(G3&lt;&gt;"",IF(ISNUMBER(G3),MAX(1000/TSE2*(TSE2-G3+MIN(G:G)),0),0),"")</f>
        <v>1000</v>
      </c>
      <c r="I3" s="15">
        <f>IF(H3&lt;&gt;"",RANK(H3,H:H),"")</f>
        <v>1</v>
      </c>
      <c r="J3" s="14">
        <f>IF(H3&lt;&gt;"",E3+H3,"")</f>
        <v>1934.6405228758172</v>
      </c>
      <c r="K3" s="15">
        <f>IF(J3&lt;&gt;"",RANK(J3,J:J),"")</f>
        <v>1</v>
      </c>
      <c r="L3" s="13">
        <v>85</v>
      </c>
      <c r="M3" s="14">
        <f>IF(L3&lt;&gt;"",IF(ISNUMBER(L3),MAX(1000/TSE3*(TSE3-L3+MIN(L:L)),0),0),"")</f>
        <v>1000.0000000000001</v>
      </c>
      <c r="N3" s="15">
        <f>IF(M3&lt;&gt;"",RANK(M3,M:M),"")</f>
        <v>1</v>
      </c>
      <c r="O3" s="14">
        <f>IF(M3&lt;&gt;"",J3+M3,"")</f>
        <v>2934.640522875817</v>
      </c>
      <c r="P3" s="15">
        <f>IF(O3&lt;&gt;"",RANK(O3,O:O),"")</f>
        <v>1</v>
      </c>
      <c r="Q3" s="13"/>
      <c r="R3" s="14"/>
      <c r="S3" s="15"/>
      <c r="T3" s="14"/>
      <c r="U3" s="15"/>
    </row>
    <row r="4" spans="1:21" ht="25.5" customHeight="1">
      <c r="A4" s="15">
        <v>2</v>
      </c>
      <c r="B4" s="38" t="s">
        <v>32</v>
      </c>
      <c r="C4" s="37" t="s">
        <v>25</v>
      </c>
      <c r="D4" s="13">
        <v>61</v>
      </c>
      <c r="E4" s="14">
        <f>IF(D4&lt;&gt;"",IF(ISNUMBER(D4),MAX(1000/TSE1*(TSE1-D4+MIN(D:D)),0),0),"")</f>
        <v>1000</v>
      </c>
      <c r="F4" s="15">
        <f>IF(E4&lt;&gt;"",RANK(E4,E:E),"")</f>
        <v>1</v>
      </c>
      <c r="G4" s="13">
        <v>270</v>
      </c>
      <c r="H4" s="14">
        <f>IF(G4&lt;&gt;"",IF(ISNUMBER(G4),MAX(1000/TSE2*(TSE2-G4+MIN(G:G)),0),0),"")</f>
        <v>819.4444444444445</v>
      </c>
      <c r="I4" s="15">
        <f>IF(H4&lt;&gt;"",RANK(H4,H:H),"")</f>
        <v>2</v>
      </c>
      <c r="J4" s="14">
        <f>IF(H4&lt;&gt;"",E4+H4,"")</f>
        <v>1819.4444444444443</v>
      </c>
      <c r="K4" s="15">
        <f>IF(J4&lt;&gt;"",RANK(J4,J:J),"")</f>
        <v>2</v>
      </c>
      <c r="L4" s="24">
        <v>900</v>
      </c>
      <c r="M4" s="14">
        <f>IF(L4&lt;&gt;"",IF(ISNUMBER(L4),MAX(1000/TSE3*(TSE3-L4+MIN(L:L)),0),0),"")</f>
        <v>176.7676767676768</v>
      </c>
      <c r="N4" s="15">
        <f>IF(M4&lt;&gt;"",RANK(M4,M:M),"")</f>
        <v>3</v>
      </c>
      <c r="O4" s="14">
        <f>IF(M4&lt;&gt;"",J4+M4,"")</f>
        <v>1996.212121212121</v>
      </c>
      <c r="P4" s="15">
        <f>IF(O4&lt;&gt;"",RANK(O4,O:O),"")</f>
        <v>2</v>
      </c>
      <c r="Q4" s="13"/>
      <c r="R4" s="14">
        <f>IF(Q4&lt;&gt;"",IF(ISNUMBER(Q4),MAX(1000/TSE4*(TSE4-Q4+MIN(Q:Q)),0),0),"")</f>
      </c>
      <c r="S4" s="15">
        <f>IF(R4&lt;&gt;"",RANK(R4,R:R),"")</f>
      </c>
      <c r="T4" s="14">
        <f>IF(R4&lt;&gt;"",O4+R4,"")</f>
      </c>
      <c r="U4" s="15">
        <f>IF(T4&lt;&gt;"",RANK(T4,T:T),"")</f>
      </c>
    </row>
    <row r="5" spans="1:21" ht="25.5" customHeight="1">
      <c r="A5" s="15">
        <v>3</v>
      </c>
      <c r="B5" s="38" t="s">
        <v>66</v>
      </c>
      <c r="C5" s="64" t="s">
        <v>67</v>
      </c>
      <c r="D5" s="13" t="s">
        <v>29</v>
      </c>
      <c r="E5" s="14">
        <f>IF(D5&lt;&gt;"",IF(ISNUMBER(D5),MAX(1000/TSE1*(TSE1-D5+MIN(D:D)),0),0),"")</f>
        <v>0</v>
      </c>
      <c r="F5" s="15">
        <f>IF(E5&lt;&gt;"",RANK(E5,E:E),"")</f>
        <v>3</v>
      </c>
      <c r="G5" s="13" t="s">
        <v>29</v>
      </c>
      <c r="H5" s="14">
        <f>IF(G5&lt;&gt;"",IF(ISNUMBER(G5),MAX(1000/TSE2*(TSE2-G5+MIN(G:G)),0),0),"")</f>
        <v>0</v>
      </c>
      <c r="I5" s="15">
        <f>IF(H5&lt;&gt;"",RANK(H5,H:H),"")</f>
        <v>3</v>
      </c>
      <c r="J5" s="14">
        <f>IF(H5&lt;&gt;"",E5+H5,"")</f>
        <v>0</v>
      </c>
      <c r="K5" s="15">
        <f>IF(J5&lt;&gt;"",RANK(J5,J:J),"")</f>
        <v>3</v>
      </c>
      <c r="L5" s="13">
        <v>385</v>
      </c>
      <c r="M5" s="14">
        <f>IF(L5&lt;&gt;"",IF(ISNUMBER(L5),MAX(1000/TSE3*(TSE3-L5+MIN(L:L)),0),0),"")</f>
        <v>696.969696969697</v>
      </c>
      <c r="N5" s="15">
        <f>IF(M5&lt;&gt;"",RANK(M5,M:M),"")</f>
        <v>2</v>
      </c>
      <c r="O5" s="14">
        <f>IF(M5&lt;&gt;"",J5+M5,"")</f>
        <v>696.969696969697</v>
      </c>
      <c r="P5" s="15">
        <f>IF(O5&lt;&gt;"",RANK(O5,O:O),"")</f>
        <v>3</v>
      </c>
      <c r="Q5" s="101"/>
      <c r="R5" s="82">
        <f>IF(Q5&lt;&gt;"",IF(ISNUMBER(Q5),MAX(1000/TSE4*(TSE4-Q5+MIN(Q:Q)),0),0),"")</f>
      </c>
      <c r="S5" s="83">
        <f>IF(R5&lt;&gt;"",RANK(R5,R:R),"")</f>
      </c>
      <c r="T5" s="82">
        <f>IF(R5&lt;&gt;"",O5+R5,"")</f>
      </c>
      <c r="U5" s="83">
        <f>IF(T5&lt;&gt;"",RANK(T5,T:T),"")</f>
      </c>
    </row>
    <row r="6" spans="2:3" ht="25.5" customHeight="1">
      <c r="B6" s="62"/>
      <c r="C6" s="62"/>
    </row>
    <row r="7" ht="25.5" customHeight="1">
      <c r="C7" s="47"/>
    </row>
    <row r="8" spans="2:21" ht="25.5" customHeight="1">
      <c r="B8" s="62"/>
      <c r="C8" s="102"/>
      <c r="L8" s="84"/>
      <c r="Q8" s="45"/>
      <c r="R8" s="46"/>
      <c r="S8" s="45"/>
      <c r="T8" s="46"/>
      <c r="U8" s="16"/>
    </row>
    <row r="9" spans="2:21" ht="25.5" customHeight="1">
      <c r="B9" s="62"/>
      <c r="C9" s="58"/>
      <c r="L9" s="84"/>
      <c r="Q9" s="45"/>
      <c r="R9" s="46"/>
      <c r="S9" s="45"/>
      <c r="T9" s="46"/>
      <c r="U9" s="16"/>
    </row>
    <row r="10" spans="2:12" ht="25.5" customHeight="1" hidden="1">
      <c r="B10" s="58"/>
      <c r="C10" s="58"/>
      <c r="L10" s="84"/>
    </row>
    <row r="11" spans="2:3" ht="25.5" customHeight="1">
      <c r="B11" s="62"/>
      <c r="C11" s="62"/>
    </row>
    <row r="12" ht="25.5" customHeight="1">
      <c r="C12" s="47"/>
    </row>
    <row r="13" spans="2:12" ht="25.5" customHeight="1">
      <c r="B13" s="62"/>
      <c r="C13" s="58"/>
      <c r="L13" s="46"/>
    </row>
    <row r="14" spans="2:16" ht="25.5" customHeight="1">
      <c r="B14" s="62"/>
      <c r="C14" s="62"/>
      <c r="E14" s="45">
        <f aca="true" t="shared" si="0" ref="E14:E20">IF(D14&lt;&gt;"",IF(ISNUMBER(D14),MAX(1000/TSE1*(TSE1-D14+MIN(D$1:D$65536)),0),0),"")</f>
      </c>
      <c r="F14" s="46">
        <f aca="true" t="shared" si="1" ref="F14:F20">IF(E14&lt;&gt;"",RANK(E14,E$1:E$65536),"")</f>
      </c>
      <c r="P14" s="46">
        <f aca="true" t="shared" si="2" ref="P14:P20">IF(O14&lt;&gt;"",RANK(O14,O$1:O$65536),"")</f>
      </c>
    </row>
    <row r="15" spans="2:16" ht="25.5" customHeight="1">
      <c r="B15" s="62"/>
      <c r="C15" s="58"/>
      <c r="E15" s="45">
        <f t="shared" si="0"/>
      </c>
      <c r="F15" s="46">
        <f t="shared" si="1"/>
      </c>
      <c r="L15" s="84"/>
      <c r="P15" s="46">
        <f t="shared" si="2"/>
      </c>
    </row>
    <row r="16" spans="2:16" ht="25.5" customHeight="1">
      <c r="B16" s="62"/>
      <c r="C16" s="58"/>
      <c r="F16" s="46">
        <f t="shared" si="1"/>
      </c>
      <c r="P16" s="46">
        <f t="shared" si="2"/>
      </c>
    </row>
    <row r="17" spans="2:16" ht="25.5" customHeight="1">
      <c r="B17" s="62"/>
      <c r="C17" s="58"/>
      <c r="E17" s="45">
        <f t="shared" si="0"/>
      </c>
      <c r="F17" s="46">
        <f t="shared" si="1"/>
      </c>
      <c r="L17" s="46"/>
      <c r="P17" s="46">
        <f t="shared" si="2"/>
      </c>
    </row>
    <row r="18" spans="2:16" ht="25.5" customHeight="1">
      <c r="B18" s="62"/>
      <c r="C18" s="62"/>
      <c r="E18" s="45">
        <f t="shared" si="0"/>
      </c>
      <c r="F18" s="46">
        <f t="shared" si="1"/>
      </c>
      <c r="P18" s="46">
        <f t="shared" si="2"/>
      </c>
    </row>
    <row r="19" spans="2:16" ht="25.5" customHeight="1">
      <c r="B19" s="62"/>
      <c r="C19" s="62"/>
      <c r="E19" s="45">
        <f t="shared" si="0"/>
      </c>
      <c r="F19" s="46">
        <f t="shared" si="1"/>
      </c>
      <c r="P19" s="46">
        <f t="shared" si="2"/>
      </c>
    </row>
    <row r="20" spans="3:16" ht="25.5" customHeight="1">
      <c r="C20" s="47"/>
      <c r="E20" s="45">
        <f t="shared" si="0"/>
      </c>
      <c r="F20" s="46">
        <f t="shared" si="1"/>
      </c>
      <c r="P20" s="46">
        <f t="shared" si="2"/>
      </c>
    </row>
  </sheetData>
  <sheetProtection/>
  <mergeCells count="4">
    <mergeCell ref="A1:A2"/>
    <mergeCell ref="C1:C2"/>
    <mergeCell ref="B1:B2"/>
    <mergeCell ref="L1:N1"/>
  </mergeCells>
  <printOptions gridLines="1" horizontalCentered="1"/>
  <pageMargins left="0.4724409448818898" right="0.4724409448818898" top="0.4" bottom="0.25" header="0.22" footer="0"/>
  <pageSetup fitToHeight="2" horizontalDpi="300" verticalDpi="300" orientation="landscape" paperSize="9" r:id="rId1"/>
  <headerFooter alignWithMargins="0">
    <oddHeader>&amp;C KATEGORIA 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selection activeCell="B11" sqref="B11"/>
    </sheetView>
  </sheetViews>
  <sheetFormatPr defaultColWidth="9.00390625" defaultRowHeight="25.5" customHeight="1"/>
  <cols>
    <col min="1" max="1" width="5.25390625" style="3" customWidth="1"/>
    <col min="2" max="2" width="20.875" style="8" customWidth="1"/>
    <col min="3" max="3" width="25.00390625" style="7" customWidth="1"/>
    <col min="4" max="4" width="5.375" style="4" customWidth="1"/>
    <col min="5" max="5" width="7.375" style="5" customWidth="1"/>
    <col min="6" max="6" width="3.625" style="3" customWidth="1"/>
    <col min="7" max="7" width="4.875" style="4" customWidth="1"/>
    <col min="8" max="8" width="7.875" style="5" customWidth="1"/>
    <col min="9" max="9" width="3.625" style="3" customWidth="1"/>
    <col min="10" max="10" width="7.375" style="5" customWidth="1"/>
    <col min="11" max="11" width="3.625" style="3" customWidth="1"/>
    <col min="12" max="12" width="5.00390625" style="4" customWidth="1"/>
    <col min="13" max="13" width="7.625" style="5" customWidth="1"/>
    <col min="14" max="14" width="3.625" style="3" customWidth="1"/>
    <col min="15" max="15" width="8.125" style="5" customWidth="1"/>
    <col min="16" max="16" width="4.625" style="3" customWidth="1"/>
    <col min="17" max="17" width="5.75390625" style="4" hidden="1" customWidth="1"/>
    <col min="18" max="18" width="7.625" style="5" hidden="1" customWidth="1"/>
    <col min="19" max="19" width="3.25390625" style="3" hidden="1" customWidth="1"/>
    <col min="20" max="20" width="8.125" style="5" hidden="1" customWidth="1"/>
    <col min="21" max="21" width="3.25390625" style="3" hidden="1" customWidth="1"/>
    <col min="22" max="16384" width="9.125" style="6" customWidth="1"/>
  </cols>
  <sheetData>
    <row r="1" spans="1:21" s="21" customFormat="1" ht="12.75" customHeight="1">
      <c r="A1" s="126" t="s">
        <v>0</v>
      </c>
      <c r="B1" s="128" t="s">
        <v>19</v>
      </c>
      <c r="C1" s="128" t="s">
        <v>2</v>
      </c>
      <c r="D1" s="114" t="s">
        <v>9</v>
      </c>
      <c r="E1" s="114"/>
      <c r="F1" s="114"/>
      <c r="G1" s="114" t="s">
        <v>10</v>
      </c>
      <c r="H1" s="114"/>
      <c r="I1" s="114"/>
      <c r="J1" s="114" t="s">
        <v>14</v>
      </c>
      <c r="K1" s="114"/>
      <c r="L1" s="114" t="s">
        <v>12</v>
      </c>
      <c r="M1" s="114"/>
      <c r="N1" s="114"/>
      <c r="O1" s="114" t="s">
        <v>15</v>
      </c>
      <c r="P1" s="108"/>
      <c r="Q1" s="20" t="s">
        <v>11</v>
      </c>
      <c r="R1" s="20"/>
      <c r="S1" s="20"/>
      <c r="T1" s="20" t="s">
        <v>16</v>
      </c>
      <c r="U1" s="20"/>
    </row>
    <row r="2" spans="1:21" s="19" customFormat="1" ht="73.5" customHeight="1">
      <c r="A2" s="127"/>
      <c r="B2" s="127"/>
      <c r="C2" s="129"/>
      <c r="D2" s="35" t="s">
        <v>17</v>
      </c>
      <c r="E2" s="36" t="s">
        <v>23</v>
      </c>
      <c r="F2" s="35" t="s">
        <v>13</v>
      </c>
      <c r="G2" s="35" t="s">
        <v>17</v>
      </c>
      <c r="H2" s="36" t="s">
        <v>23</v>
      </c>
      <c r="I2" s="35" t="s">
        <v>13</v>
      </c>
      <c r="J2" s="36" t="s">
        <v>23</v>
      </c>
      <c r="K2" s="35" t="s">
        <v>13</v>
      </c>
      <c r="L2" s="35" t="s">
        <v>17</v>
      </c>
      <c r="M2" s="36" t="s">
        <v>23</v>
      </c>
      <c r="N2" s="35" t="s">
        <v>13</v>
      </c>
      <c r="O2" s="36" t="s">
        <v>23</v>
      </c>
      <c r="P2" s="35" t="s">
        <v>13</v>
      </c>
      <c r="Q2" s="113" t="s">
        <v>17</v>
      </c>
      <c r="R2" s="18" t="s">
        <v>18</v>
      </c>
      <c r="S2" s="17" t="s">
        <v>13</v>
      </c>
      <c r="T2" s="18" t="s">
        <v>18</v>
      </c>
      <c r="U2" s="17" t="s">
        <v>13</v>
      </c>
    </row>
    <row r="3" spans="1:21" ht="25.5" customHeight="1">
      <c r="A3" s="10">
        <v>1</v>
      </c>
      <c r="B3" s="38" t="s">
        <v>40</v>
      </c>
      <c r="C3" s="38" t="s">
        <v>41</v>
      </c>
      <c r="D3" s="115">
        <v>77</v>
      </c>
      <c r="E3" s="112">
        <f>IF(D3&lt;&gt;"",IF(ISNUMBER(D3),MAX(1000/TJE1*(TJE1-D3+MIN(D:D)),0),0),"")</f>
        <v>942.2222222222223</v>
      </c>
      <c r="F3" s="111">
        <f>IF(E3&lt;&gt;"",RANK(E3,E:E),"")</f>
        <v>3</v>
      </c>
      <c r="G3" s="115">
        <v>329</v>
      </c>
      <c r="H3" s="112">
        <f>IF(G3&lt;&gt;"",IF(ISNUMBER(G3),MAX(1000/TJE2*(TJE2-G3+MIN(G:G)),0),0),"")</f>
        <v>1000.0000000000001</v>
      </c>
      <c r="I3" s="111">
        <f>IF(H3&lt;&gt;"",RANK(H3,H:H),"")</f>
        <v>1</v>
      </c>
      <c r="J3" s="112">
        <f>IF(H3&lt;&gt;"",E3+H3,"")</f>
        <v>1942.2222222222224</v>
      </c>
      <c r="K3" s="111">
        <f>IF(J3&lt;&gt;"",RANK(J3,J:J),"")</f>
        <v>1</v>
      </c>
      <c r="L3" s="115">
        <v>0</v>
      </c>
      <c r="M3" s="112">
        <f>IF(L3&lt;&gt;"",IF(ISNUMBER(L3),MAX(1000/TJE3*(TJE3-L3+MIN(L:L)),0),0),"")</f>
        <v>1000</v>
      </c>
      <c r="N3" s="111">
        <f>IF(M3&lt;&gt;"",RANK(M3,M:M),"")</f>
        <v>1</v>
      </c>
      <c r="O3" s="112">
        <f>IF(M3&lt;&gt;"",J3+M3,"")</f>
        <v>2942.2222222222226</v>
      </c>
      <c r="P3" s="111">
        <f>IF(O3&lt;&gt;"",RANK(O3,O:O),"")</f>
        <v>1</v>
      </c>
      <c r="Q3" s="11"/>
      <c r="R3" s="12">
        <f>IF(Q3&lt;&gt;"",IF(ISNUMBER(Q3),MAX(1000/TJE4*(TJE4-Q3+MIN(Q:Q)),0),0),"")</f>
      </c>
      <c r="S3" s="10">
        <f>IF(R3&lt;&gt;"",RANK(R3,R:R),"")</f>
      </c>
      <c r="T3" s="12">
        <f>IF(R3&lt;&gt;"",O3+R3,"")</f>
      </c>
      <c r="U3" s="10">
        <f>IF(T3&lt;&gt;"",RANK(T3,T:T),"")</f>
      </c>
    </row>
    <row r="4" spans="1:21" ht="25.5" customHeight="1">
      <c r="A4" s="10">
        <v>2</v>
      </c>
      <c r="B4" s="38" t="s">
        <v>35</v>
      </c>
      <c r="C4" s="37" t="s">
        <v>36</v>
      </c>
      <c r="D4" s="11">
        <v>25</v>
      </c>
      <c r="E4" s="14">
        <f>IF(D4&lt;&gt;"",IF(ISNUMBER(D4),MAX(1000/TJE1*(TJE1-D4+MIN(D:D)),0),0),"")</f>
        <v>1000</v>
      </c>
      <c r="F4" s="15">
        <f>IF(E4&lt;&gt;"",RANK(E4,E:E),"")</f>
        <v>1</v>
      </c>
      <c r="G4" s="11">
        <v>530</v>
      </c>
      <c r="H4" s="14">
        <f>IF(G4&lt;&gt;"",IF(ISNUMBER(G4),MAX(1000/TJE2*(TJE2-G4+MIN(G:G)),0),0),"")</f>
        <v>871.1538461538462</v>
      </c>
      <c r="I4" s="15">
        <f>IF(H4&lt;&gt;"",RANK(H4,H:H),"")</f>
        <v>2</v>
      </c>
      <c r="J4" s="14">
        <f>IF(H4&lt;&gt;"",E4+H4,"")</f>
        <v>1871.1538461538462</v>
      </c>
      <c r="K4" s="15">
        <f>IF(J4&lt;&gt;"",RANK(J4,J:J),"")</f>
        <v>2</v>
      </c>
      <c r="L4" s="24">
        <v>35</v>
      </c>
      <c r="M4" s="14">
        <f>IF(L4&lt;&gt;"",IF(ISNUMBER(L4),MAX(1000/TJE3*(TJE3-L4+MIN(L:L)),0),0),"")</f>
        <v>958.3333333333334</v>
      </c>
      <c r="N4" s="15">
        <f>IF(M4&lt;&gt;"",RANK(M4,M:M),"")</f>
        <v>2</v>
      </c>
      <c r="O4" s="14">
        <f>IF(M4&lt;&gt;"",J4+M4,"")</f>
        <v>2829.4871794871797</v>
      </c>
      <c r="P4" s="15">
        <f>IF(O4&lt;&gt;"",RANK(O4,O:O),"")</f>
        <v>2</v>
      </c>
      <c r="Q4" s="11"/>
      <c r="R4" s="12">
        <f>IF(Q4&lt;&gt;"",IF(ISNUMBER(Q4),MAX(1000/TJE4*(TJE4-Q4+MIN(Q:Q)),0),0),"")</f>
      </c>
      <c r="S4" s="10">
        <f>IF(R4&lt;&gt;"",RANK(R4,R:R),"")</f>
      </c>
      <c r="T4" s="12">
        <f>IF(R4&lt;&gt;"",O4+R4,"")</f>
      </c>
      <c r="U4" s="10">
        <f>IF(T4&lt;&gt;"",RANK(T4,T:T),"")</f>
      </c>
    </row>
    <row r="5" spans="1:16" ht="25.5" customHeight="1">
      <c r="A5" s="10">
        <v>3</v>
      </c>
      <c r="B5" s="38" t="s">
        <v>34</v>
      </c>
      <c r="C5" s="64" t="s">
        <v>42</v>
      </c>
      <c r="D5" s="11">
        <v>44</v>
      </c>
      <c r="E5" s="14">
        <f>IF(D5&lt;&gt;"",IF(ISNUMBER(D5),MAX(1000/TJE1*(TJE1-D5+MIN(D:D)),0),0),"")</f>
        <v>978.8888888888889</v>
      </c>
      <c r="F5" s="15">
        <f>IF(E5&lt;&gt;"",RANK(E5,E:E),"")</f>
        <v>2</v>
      </c>
      <c r="G5" s="11">
        <v>1080</v>
      </c>
      <c r="H5" s="14">
        <f>IF(G5&lt;&gt;"",IF(ISNUMBER(G5),MAX(1000/TJE2*(TJE2-G5+MIN(G:G)),0),0),"")</f>
        <v>518.5897435897436</v>
      </c>
      <c r="I5" s="15">
        <f>IF(H5&lt;&gt;"",RANK(H5,H:H),"")</f>
        <v>3</v>
      </c>
      <c r="J5" s="14">
        <f>IF(H5&lt;&gt;"",E5+H5,"")</f>
        <v>1497.4786324786326</v>
      </c>
      <c r="K5" s="15">
        <f>IF(J5&lt;&gt;"",RANK(J5,J:J),"")</f>
        <v>3</v>
      </c>
      <c r="L5" s="11">
        <v>565</v>
      </c>
      <c r="M5" s="14">
        <f>IF(L5&lt;&gt;"",IF(ISNUMBER(L5),MAX(1000/TJE3*(TJE3-L5+MIN(L:L)),0),0),"")</f>
        <v>327.38095238095235</v>
      </c>
      <c r="N5" s="15">
        <f>IF(M5&lt;&gt;"",RANK(M5,M:M),"")</f>
        <v>5</v>
      </c>
      <c r="O5" s="14">
        <f>IF(M5&lt;&gt;"",J5+M5,"")</f>
        <v>1824.8595848595849</v>
      </c>
      <c r="P5" s="15">
        <f>IF(O5&lt;&gt;"",RANK(O5,O:O),"")</f>
        <v>3</v>
      </c>
    </row>
    <row r="6" spans="1:16" ht="25.5" customHeight="1">
      <c r="A6" s="10">
        <v>4</v>
      </c>
      <c r="B6" s="38" t="s">
        <v>26</v>
      </c>
      <c r="C6" s="37" t="s">
        <v>27</v>
      </c>
      <c r="D6" s="11">
        <v>565</v>
      </c>
      <c r="E6" s="14">
        <f>IF(D6&lt;&gt;"",IF(ISNUMBER(D6),MAX(1000/TJE1*(TJE1-D6+MIN(D:D)),0),0),"")</f>
        <v>400</v>
      </c>
      <c r="F6" s="15">
        <f>IF(E6&lt;&gt;"",RANK(E6,E:E),"")</f>
        <v>4</v>
      </c>
      <c r="G6" s="11">
        <v>1470</v>
      </c>
      <c r="H6" s="14">
        <f>IF(G6&lt;&gt;"",IF(ISNUMBER(G6),MAX(1000/TJE2*(TJE2-G6+MIN(G:G)),0),0),"")</f>
        <v>268.5897435897436</v>
      </c>
      <c r="I6" s="15">
        <f>IF(H6&lt;&gt;"",RANK(H6,H:H),"")</f>
        <v>6</v>
      </c>
      <c r="J6" s="14">
        <f>IF(H6&lt;&gt;"",E6+H6,"")</f>
        <v>668.5897435897436</v>
      </c>
      <c r="K6" s="15">
        <f>IF(J6&lt;&gt;"",RANK(J6,J:J),"")</f>
        <v>4</v>
      </c>
      <c r="L6" s="11">
        <v>410</v>
      </c>
      <c r="M6" s="14">
        <f>IF(L6&lt;&gt;"",IF(ISNUMBER(L6),MAX(1000/TJE3*(TJE3-L6+MIN(L:L)),0),0),"")</f>
        <v>511.9047619047619</v>
      </c>
      <c r="N6" s="15">
        <f>IF(M6&lt;&gt;"",RANK(M6,M:M),"")</f>
        <v>4</v>
      </c>
      <c r="O6" s="14">
        <f>IF(M6&lt;&gt;"",J6+M6,"")</f>
        <v>1180.4945054945056</v>
      </c>
      <c r="P6" s="15">
        <f>IF(O6&lt;&gt;"",RANK(O6,O:O),"")</f>
        <v>4</v>
      </c>
    </row>
    <row r="7" spans="1:16" ht="25.5" customHeight="1">
      <c r="A7" s="10">
        <v>5</v>
      </c>
      <c r="B7" s="38" t="s">
        <v>38</v>
      </c>
      <c r="C7" s="37" t="s">
        <v>39</v>
      </c>
      <c r="D7" s="11">
        <v>1210</v>
      </c>
      <c r="E7" s="14">
        <v>1</v>
      </c>
      <c r="F7" s="15">
        <f>IF(E7&lt;&gt;"",RANK(E7,E:E),"")</f>
        <v>6</v>
      </c>
      <c r="G7" s="11">
        <v>1227</v>
      </c>
      <c r="H7" s="14">
        <f>IF(G7&lt;&gt;"",IF(ISNUMBER(G7),MAX(1000/TJE2*(TJE2-G7+MIN(G:G)),0),0),"")</f>
        <v>424.3589743589744</v>
      </c>
      <c r="I7" s="15">
        <f>IF(H7&lt;&gt;"",RANK(H7,H:H),"")</f>
        <v>4</v>
      </c>
      <c r="J7" s="14">
        <f>IF(H7&lt;&gt;"",E7+H7,"")</f>
        <v>425.3589743589744</v>
      </c>
      <c r="K7" s="15">
        <f>IF(J7&lt;&gt;"",RANK(J7,J:J),"")</f>
        <v>6</v>
      </c>
      <c r="L7" s="11">
        <v>245</v>
      </c>
      <c r="M7" s="14">
        <f>IF(L7&lt;&gt;"",IF(ISNUMBER(L7),MAX(1000/TJE3*(TJE3-L7+MIN(L:L)),0),0),"")</f>
        <v>708.3333333333334</v>
      </c>
      <c r="N7" s="15">
        <f>IF(M7&lt;&gt;"",RANK(M7,M:M),"")</f>
        <v>3</v>
      </c>
      <c r="O7" s="14">
        <f>IF(M7&lt;&gt;"",J7+M7,"")</f>
        <v>1133.6923076923078</v>
      </c>
      <c r="P7" s="15">
        <f>IF(O7&lt;&gt;"",RANK(O7,O:O),"")</f>
        <v>5</v>
      </c>
    </row>
    <row r="8" spans="1:16" ht="25.5" customHeight="1">
      <c r="A8" s="10">
        <v>6</v>
      </c>
      <c r="B8" s="50" t="s">
        <v>37</v>
      </c>
      <c r="C8" s="37" t="s">
        <v>27</v>
      </c>
      <c r="D8" s="11">
        <v>701</v>
      </c>
      <c r="E8" s="14">
        <f>IF(D8&lt;&gt;"",IF(ISNUMBER(D8),MAX(1000/TJE1*(TJE1-D8+MIN(D:D)),0),0),"")</f>
        <v>248.8888888888889</v>
      </c>
      <c r="F8" s="15">
        <f>IF(E8&lt;&gt;"",RANK(E8,E:E),"")</f>
        <v>5</v>
      </c>
      <c r="G8" s="11">
        <v>1385</v>
      </c>
      <c r="H8" s="14">
        <f>IF(G8&lt;&gt;"",IF(ISNUMBER(G8),MAX(1000/TJE2*(TJE2-G8+MIN(G:G)),0),0),"")</f>
        <v>323.0769230769231</v>
      </c>
      <c r="I8" s="15">
        <f>IF(H8&lt;&gt;"",RANK(H8,H:H),"")</f>
        <v>5</v>
      </c>
      <c r="J8" s="14">
        <f>IF(H8&lt;&gt;"",E8+H8,"")</f>
        <v>571.965811965812</v>
      </c>
      <c r="K8" s="15">
        <f>IF(J8&lt;&gt;"",RANK(J8,J:J),"")</f>
        <v>5</v>
      </c>
      <c r="L8" s="11">
        <v>900</v>
      </c>
      <c r="M8" s="14">
        <v>1</v>
      </c>
      <c r="N8" s="15">
        <f>IF(M8&lt;&gt;"",RANK(M8,M:M),"")</f>
        <v>6</v>
      </c>
      <c r="O8" s="14">
        <f>IF(M8&lt;&gt;"",J8+M8,"")</f>
        <v>572.965811965812</v>
      </c>
      <c r="P8" s="15">
        <f>IF(O8&lt;&gt;"",RANK(O8,O:O),"")</f>
        <v>6</v>
      </c>
    </row>
    <row r="9" spans="3:16" ht="25.5" customHeight="1">
      <c r="C9" s="58"/>
      <c r="E9" s="45"/>
      <c r="F9" s="46"/>
      <c r="H9" s="45"/>
      <c r="I9" s="46"/>
      <c r="J9" s="45"/>
      <c r="K9" s="46"/>
      <c r="M9" s="45"/>
      <c r="N9" s="46"/>
      <c r="O9" s="45"/>
      <c r="P9" s="46"/>
    </row>
    <row r="10" spans="2:16" ht="25.5" customHeight="1">
      <c r="B10" s="62"/>
      <c r="C10" s="58"/>
      <c r="E10" s="45"/>
      <c r="F10" s="46"/>
      <c r="H10" s="45"/>
      <c r="I10" s="46"/>
      <c r="J10" s="45"/>
      <c r="K10" s="46"/>
      <c r="M10" s="45"/>
      <c r="N10" s="46"/>
      <c r="O10" s="45"/>
      <c r="P10" s="46"/>
    </row>
    <row r="11" spans="2:16" ht="25.5" customHeight="1">
      <c r="B11" s="62"/>
      <c r="C11" s="58"/>
      <c r="E11" s="45"/>
      <c r="F11" s="46"/>
      <c r="H11" s="45"/>
      <c r="I11" s="46"/>
      <c r="J11" s="45"/>
      <c r="K11" s="46"/>
      <c r="M11" s="45"/>
      <c r="N11" s="46"/>
      <c r="O11" s="45"/>
      <c r="P11" s="46"/>
    </row>
    <row r="12" spans="2:16" ht="25.5" customHeight="1">
      <c r="B12" s="62"/>
      <c r="C12" s="58"/>
      <c r="E12" s="45"/>
      <c r="F12" s="46"/>
      <c r="H12" s="45"/>
      <c r="I12" s="46"/>
      <c r="J12" s="45"/>
      <c r="K12" s="46"/>
      <c r="M12" s="45"/>
      <c r="N12" s="46"/>
      <c r="O12" s="45"/>
      <c r="P12" s="46"/>
    </row>
    <row r="13" spans="2:16" ht="25.5" customHeight="1">
      <c r="B13" s="62"/>
      <c r="C13" s="58"/>
      <c r="E13" s="45"/>
      <c r="F13" s="46"/>
      <c r="H13" s="45"/>
      <c r="I13" s="46"/>
      <c r="J13" s="45"/>
      <c r="K13" s="46"/>
      <c r="M13" s="45"/>
      <c r="N13" s="46"/>
      <c r="O13" s="45"/>
      <c r="P13" s="46"/>
    </row>
    <row r="14" spans="2:16" ht="25.5" customHeight="1">
      <c r="B14" s="62"/>
      <c r="C14" s="58"/>
      <c r="E14" s="45"/>
      <c r="F14" s="46"/>
      <c r="H14" s="45"/>
      <c r="I14" s="46"/>
      <c r="J14" s="45"/>
      <c r="K14" s="46"/>
      <c r="M14" s="45"/>
      <c r="N14" s="46"/>
      <c r="O14" s="45"/>
      <c r="P14" s="46"/>
    </row>
    <row r="15" spans="2:16" ht="25.5" customHeight="1">
      <c r="B15" s="62"/>
      <c r="C15" s="58"/>
      <c r="E15" s="45"/>
      <c r="F15" s="46"/>
      <c r="H15" s="45"/>
      <c r="I15" s="46"/>
      <c r="J15" s="45"/>
      <c r="K15" s="46"/>
      <c r="M15" s="45"/>
      <c r="N15" s="46"/>
      <c r="O15" s="45"/>
      <c r="P15" s="46"/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5905511811023623" bottom="0.3937007874015748" header="0.35433070866141736" footer="0"/>
  <pageSetup horizontalDpi="300" verticalDpi="300" orientation="landscape" paperSize="9" r:id="rId1"/>
  <headerFooter alignWithMargins="0">
    <oddHeader>&amp;CKATEGORIA  TJ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.125" style="0" customWidth="1"/>
    <col min="2" max="2" width="18.875" style="0" customWidth="1"/>
    <col min="3" max="3" width="25.375" style="22" customWidth="1"/>
    <col min="4" max="4" width="5.875" style="0" customWidth="1"/>
    <col min="5" max="5" width="11.125" style="0" customWidth="1"/>
    <col min="6" max="6" width="3.625" style="0" customWidth="1"/>
    <col min="7" max="7" width="5.625" style="0" customWidth="1"/>
    <col min="8" max="8" width="8.875" style="0" customWidth="1"/>
    <col min="9" max="9" width="3.625" style="0" customWidth="1"/>
    <col min="10" max="10" width="11.00390625" style="0" customWidth="1"/>
    <col min="11" max="11" width="3.625" style="0" customWidth="1"/>
    <col min="12" max="12" width="5.875" style="0" customWidth="1"/>
    <col min="13" max="13" width="11.125" style="0" customWidth="1"/>
    <col min="14" max="14" width="3.625" style="0" customWidth="1"/>
    <col min="16" max="16" width="3.75390625" style="0" customWidth="1"/>
  </cols>
  <sheetData>
    <row r="1" spans="1:16" ht="12.75" customHeight="1">
      <c r="A1" s="130" t="s">
        <v>0</v>
      </c>
      <c r="B1" s="132" t="s">
        <v>19</v>
      </c>
      <c r="C1" s="132" t="s">
        <v>2</v>
      </c>
      <c r="D1" s="9" t="s">
        <v>9</v>
      </c>
      <c r="E1" s="9"/>
      <c r="F1" s="9"/>
      <c r="G1" s="9" t="s">
        <v>10</v>
      </c>
      <c r="H1" s="9"/>
      <c r="I1" s="9"/>
      <c r="J1" s="9" t="s">
        <v>14</v>
      </c>
      <c r="K1" s="68"/>
      <c r="L1" s="133" t="s">
        <v>24</v>
      </c>
      <c r="M1" s="133"/>
      <c r="N1" s="133"/>
      <c r="O1" s="107" t="s">
        <v>15</v>
      </c>
      <c r="P1" s="108"/>
    </row>
    <row r="2" spans="1:16" s="23" customFormat="1" ht="51.75">
      <c r="A2" s="131"/>
      <c r="B2" s="131"/>
      <c r="C2" s="131"/>
      <c r="D2" s="35" t="s">
        <v>17</v>
      </c>
      <c r="E2" s="36" t="s">
        <v>18</v>
      </c>
      <c r="F2" s="35" t="s">
        <v>13</v>
      </c>
      <c r="G2" s="35" t="s">
        <v>17</v>
      </c>
      <c r="H2" s="36" t="s">
        <v>18</v>
      </c>
      <c r="I2" s="35" t="s">
        <v>13</v>
      </c>
      <c r="J2" s="36" t="s">
        <v>18</v>
      </c>
      <c r="K2" s="106" t="s">
        <v>13</v>
      </c>
      <c r="L2" s="35" t="s">
        <v>17</v>
      </c>
      <c r="M2" s="36" t="s">
        <v>18</v>
      </c>
      <c r="N2" s="35" t="s">
        <v>13</v>
      </c>
      <c r="O2" s="36" t="s">
        <v>18</v>
      </c>
      <c r="P2" s="35" t="s">
        <v>13</v>
      </c>
    </row>
    <row r="3" spans="1:16" ht="25.5" customHeight="1">
      <c r="A3" s="15">
        <f>K3</f>
        <v>1</v>
      </c>
      <c r="B3" s="103" t="s">
        <v>43</v>
      </c>
      <c r="C3" s="78" t="s">
        <v>44</v>
      </c>
      <c r="D3" s="78">
        <v>115</v>
      </c>
      <c r="E3" s="77">
        <f>IF(D3&lt;&gt;"",IF(ISNUMBER(D3),MAX(1000/TME1*(TME1-D3+MIN(D:D)),0),0),"")</f>
        <v>1000</v>
      </c>
      <c r="F3" s="15">
        <f>IF(E3&lt;&gt;"",RANK(E3,E:E),"")</f>
        <v>1</v>
      </c>
      <c r="G3" s="78">
        <v>485</v>
      </c>
      <c r="H3" s="77">
        <f>IF(G3&lt;&gt;"",IF(ISNUMBER(G3),MAX(1000/TME2*(TME2-G3+MIN(G:G)),0),0),"")</f>
        <v>1000</v>
      </c>
      <c r="I3" s="15">
        <f>IF(H3&lt;&gt;"",RANK(H3,H:H),"")</f>
        <v>1</v>
      </c>
      <c r="J3" s="77">
        <f>IF(H3&lt;&gt;"",E3+H3,"")</f>
        <v>2000</v>
      </c>
      <c r="K3" s="15">
        <f>IF(J3&lt;&gt;"",RANK(J3,J:J),"")</f>
        <v>1</v>
      </c>
      <c r="L3" s="109">
        <v>50</v>
      </c>
      <c r="M3" s="110">
        <f>IF(L3&lt;&gt;"",IF(ISNUMBER(L3),MAX(1000/TME3*(TME3-L3+MIN(L:L)),0),0),"")</f>
        <v>984.8484848484849</v>
      </c>
      <c r="N3" s="111">
        <f>IF(M3&lt;&gt;"",RANK(M3,M:M),"")</f>
        <v>2</v>
      </c>
      <c r="O3" s="112">
        <f>IF(M3&lt;&gt;"",J3+M3,"")</f>
        <v>2984.848484848485</v>
      </c>
      <c r="P3" s="111">
        <f>IF(O3&lt;&gt;"",RANK(O3,O:O),"")</f>
        <v>1</v>
      </c>
    </row>
    <row r="4" spans="1:16" ht="25.5" customHeight="1">
      <c r="A4" s="15">
        <v>2</v>
      </c>
      <c r="B4" s="103" t="s">
        <v>47</v>
      </c>
      <c r="C4" s="78" t="s">
        <v>48</v>
      </c>
      <c r="D4" s="78" t="s">
        <v>29</v>
      </c>
      <c r="E4" s="77">
        <f>IF(D4&lt;&gt;"",IF(ISNUMBER(D4),MAX(1000/TME1*(TME1-D4+MIN(D:D)),0),0),"")</f>
        <v>0</v>
      </c>
      <c r="F4" s="15">
        <f>IF(E4&lt;&gt;"",RANK(E4,E:E),"")</f>
        <v>3</v>
      </c>
      <c r="G4" s="78">
        <v>535</v>
      </c>
      <c r="H4" s="77">
        <f>IF(G4&lt;&gt;"",IF(ISNUMBER(G4),MAX(1000/TME2*(TME2-G4+MIN(G:G)),0),0),"")</f>
        <v>944.4444444444445</v>
      </c>
      <c r="I4" s="15">
        <f>IF(H4&lt;&gt;"",RANK(H4,H:H),"")</f>
        <v>2</v>
      </c>
      <c r="J4" s="77">
        <f>IF(H4&lt;&gt;"",E4+H4,"")</f>
        <v>944.4444444444445</v>
      </c>
      <c r="K4" s="15">
        <f>IF(J4&lt;&gt;"",RANK(J4,J:J),"")</f>
        <v>3</v>
      </c>
      <c r="L4" s="13">
        <v>35</v>
      </c>
      <c r="M4" s="77">
        <f>IF(L4&lt;&gt;"",IF(ISNUMBER(L4),MAX(1000/TME3*(TME3-L4+MIN(L:L)),0),0),"")</f>
        <v>1000.0000000000001</v>
      </c>
      <c r="N4" s="15">
        <f>IF(M4&lt;&gt;"",RANK(M4,M:M),"")</f>
        <v>1</v>
      </c>
      <c r="O4" s="14">
        <f>IF(M4&lt;&gt;"",J4+M4,"")</f>
        <v>1944.4444444444446</v>
      </c>
      <c r="P4" s="15">
        <f>IF(O4&lt;&gt;"",RANK(O4,O:O),"")</f>
        <v>2</v>
      </c>
    </row>
    <row r="5" spans="1:16" ht="25.5" customHeight="1">
      <c r="A5" s="15">
        <v>3</v>
      </c>
      <c r="B5" s="103" t="s">
        <v>45</v>
      </c>
      <c r="C5" s="78" t="s">
        <v>46</v>
      </c>
      <c r="D5" s="78">
        <v>795</v>
      </c>
      <c r="E5" s="77">
        <f>IF(D5&lt;&gt;"",IF(ISNUMBER(D5),MAX(1000/TME1*(TME1-D5+MIN(D:D)),0),0),"")</f>
        <v>418.80341880341877</v>
      </c>
      <c r="F5" s="15">
        <f>IF(E5&lt;&gt;"",RANK(E5,E:E),"")</f>
        <v>2</v>
      </c>
      <c r="G5" s="78">
        <v>655</v>
      </c>
      <c r="H5" s="77">
        <f>IF(G5&lt;&gt;"",IF(ISNUMBER(G5),MAX(1000/TME2*(TME2-G5+MIN(G:G)),0),0),"")</f>
        <v>811.1111111111112</v>
      </c>
      <c r="I5" s="15">
        <f>IF(H5&lt;&gt;"",RANK(H5,H:H),"")</f>
        <v>3</v>
      </c>
      <c r="J5" s="77">
        <f>IF(H5&lt;&gt;"",E5+H5,"")</f>
        <v>1229.91452991453</v>
      </c>
      <c r="K5" s="15">
        <f>IF(J5&lt;&gt;"",RANK(J5,J:J),"")</f>
        <v>2</v>
      </c>
      <c r="L5" s="24" t="s">
        <v>30</v>
      </c>
      <c r="M5" s="77">
        <f>IF(L5&lt;&gt;"",IF(ISNUMBER(L5),MAX(1000/TME3*(TME3-L5+MIN(L:L)),0),0),"")</f>
        <v>0</v>
      </c>
      <c r="N5" s="15">
        <f>IF(M5&lt;&gt;"",RANK(M5,M:M),"")</f>
        <v>3</v>
      </c>
      <c r="O5" s="14">
        <f>IF(M5&lt;&gt;"",J5+M5,"")</f>
        <v>1229.91452991453</v>
      </c>
      <c r="P5" s="15">
        <f>IF(O5&lt;&gt;"",RANK(O5,O:O),"")</f>
        <v>3</v>
      </c>
    </row>
    <row r="6" spans="1:17" ht="25.5" customHeight="1">
      <c r="A6" s="46"/>
      <c r="B6" s="104"/>
      <c r="C6" s="90"/>
      <c r="D6" s="105"/>
      <c r="E6" s="89"/>
      <c r="F6" s="46"/>
      <c r="G6" s="90"/>
      <c r="H6" s="89"/>
      <c r="I6" s="46"/>
      <c r="J6" s="89"/>
      <c r="K6" s="46"/>
      <c r="L6" s="84"/>
      <c r="M6" s="89"/>
      <c r="N6" s="46"/>
      <c r="O6" s="45"/>
      <c r="P6" s="46"/>
      <c r="Q6" s="51"/>
    </row>
    <row r="7" spans="1:17" ht="25.5" customHeight="1">
      <c r="A7" s="46"/>
      <c r="B7" s="104"/>
      <c r="C7" s="90"/>
      <c r="D7" s="44"/>
      <c r="E7" s="89"/>
      <c r="F7" s="46"/>
      <c r="G7" s="44"/>
      <c r="H7" s="89"/>
      <c r="I7" s="46"/>
      <c r="J7" s="89"/>
      <c r="K7" s="46"/>
      <c r="L7" s="44"/>
      <c r="M7" s="89"/>
      <c r="N7" s="46"/>
      <c r="O7" s="45"/>
      <c r="P7" s="46"/>
      <c r="Q7" s="51"/>
    </row>
    <row r="8" spans="1:17" ht="25.5" customHeight="1">
      <c r="A8" s="56"/>
      <c r="B8" s="93"/>
      <c r="C8" s="73"/>
      <c r="D8" s="75"/>
      <c r="E8" s="74"/>
      <c r="F8" s="3"/>
      <c r="G8" s="75"/>
      <c r="H8" s="74"/>
      <c r="I8" s="3"/>
      <c r="J8" s="74"/>
      <c r="K8" s="3"/>
      <c r="L8" s="4"/>
      <c r="M8" s="74"/>
      <c r="N8" s="3"/>
      <c r="O8" s="5"/>
      <c r="P8" s="3"/>
      <c r="Q8" s="51"/>
    </row>
    <row r="9" spans="1:17" ht="25.5" customHeight="1">
      <c r="A9" s="56"/>
      <c r="B9" s="62"/>
      <c r="C9" s="92"/>
      <c r="D9" s="4"/>
      <c r="E9" s="74"/>
      <c r="F9" s="3"/>
      <c r="G9" s="4"/>
      <c r="H9" s="74"/>
      <c r="I9" s="3"/>
      <c r="J9" s="74"/>
      <c r="K9" s="3"/>
      <c r="L9" s="4"/>
      <c r="M9" s="74"/>
      <c r="N9" s="3"/>
      <c r="O9" s="5"/>
      <c r="P9" s="3"/>
      <c r="Q9" s="51"/>
    </row>
    <row r="10" spans="1:16" ht="25.5" customHeight="1">
      <c r="A10" s="56"/>
      <c r="B10" s="57"/>
      <c r="C10" s="94"/>
      <c r="D10" s="4"/>
      <c r="E10" s="74"/>
      <c r="F10" s="3"/>
      <c r="G10" s="4"/>
      <c r="H10" s="74"/>
      <c r="I10" s="3"/>
      <c r="J10" s="74"/>
      <c r="K10" s="3"/>
      <c r="L10" s="96"/>
      <c r="M10" s="74"/>
      <c r="N10" s="3"/>
      <c r="O10" s="5"/>
      <c r="P10" s="3"/>
    </row>
    <row r="11" spans="1:16" ht="25.5" customHeight="1">
      <c r="A11" s="56"/>
      <c r="B11" s="66"/>
      <c r="C11" s="92"/>
      <c r="D11" s="97"/>
      <c r="E11" s="74"/>
      <c r="F11" s="3"/>
      <c r="G11" s="75"/>
      <c r="H11" s="74"/>
      <c r="I11" s="3"/>
      <c r="J11" s="74"/>
      <c r="K11" s="3"/>
      <c r="L11" s="4"/>
      <c r="M11" s="74"/>
      <c r="N11" s="3"/>
      <c r="O11" s="5"/>
      <c r="P11" s="3"/>
    </row>
    <row r="12" spans="1:16" ht="25.5" customHeight="1">
      <c r="A12" s="56"/>
      <c r="B12" s="66"/>
      <c r="C12" s="73"/>
      <c r="D12" s="97"/>
      <c r="E12" s="74"/>
      <c r="F12" s="3"/>
      <c r="G12" s="75"/>
      <c r="H12" s="74"/>
      <c r="I12" s="3"/>
      <c r="J12" s="74"/>
      <c r="K12" s="3"/>
      <c r="L12" s="4"/>
      <c r="M12" s="74"/>
      <c r="N12" s="3"/>
      <c r="O12" s="5"/>
      <c r="P12" s="3"/>
    </row>
    <row r="13" spans="1:16" ht="25.5" customHeight="1">
      <c r="A13" s="56"/>
      <c r="B13" s="62"/>
      <c r="C13" s="92"/>
      <c r="D13" s="4"/>
      <c r="E13" s="74"/>
      <c r="F13" s="3"/>
      <c r="G13" s="4"/>
      <c r="H13" s="74"/>
      <c r="I13" s="3"/>
      <c r="J13" s="74"/>
      <c r="K13" s="3"/>
      <c r="L13" s="3"/>
      <c r="M13" s="74"/>
      <c r="N13" s="3"/>
      <c r="O13" s="5"/>
      <c r="P13" s="3"/>
    </row>
    <row r="14" spans="1:16" ht="25.5" customHeight="1">
      <c r="A14" s="56"/>
      <c r="B14" s="62"/>
      <c r="C14" s="92"/>
      <c r="D14" s="4"/>
      <c r="E14" s="74"/>
      <c r="F14" s="3"/>
      <c r="G14" s="4"/>
      <c r="H14" s="74"/>
      <c r="I14" s="3"/>
      <c r="J14" s="74"/>
      <c r="K14" s="3"/>
      <c r="L14" s="4"/>
      <c r="M14" s="74"/>
      <c r="N14" s="3"/>
      <c r="O14" s="5"/>
      <c r="P14" s="3"/>
    </row>
    <row r="15" spans="1:16" ht="25.5" customHeight="1">
      <c r="A15" s="56"/>
      <c r="B15" s="66"/>
      <c r="C15" s="92"/>
      <c r="D15" s="75"/>
      <c r="E15" s="74"/>
      <c r="F15" s="3"/>
      <c r="G15" s="75"/>
      <c r="H15" s="74"/>
      <c r="I15" s="3"/>
      <c r="J15" s="74"/>
      <c r="K15" s="3"/>
      <c r="L15" s="96"/>
      <c r="M15" s="74"/>
      <c r="N15" s="3"/>
      <c r="O15" s="5"/>
      <c r="P15" s="3"/>
    </row>
    <row r="16" spans="1:16" ht="25.5" customHeight="1">
      <c r="A16" s="56"/>
      <c r="B16" s="66"/>
      <c r="C16" s="92"/>
      <c r="D16" s="97"/>
      <c r="E16" s="74"/>
      <c r="F16" s="3"/>
      <c r="G16" s="75"/>
      <c r="H16" s="74"/>
      <c r="I16" s="3"/>
      <c r="J16" s="74"/>
      <c r="K16" s="3"/>
      <c r="L16" s="4"/>
      <c r="M16" s="74"/>
      <c r="N16" s="3"/>
      <c r="O16" s="5"/>
      <c r="P16" s="3"/>
    </row>
    <row r="17" spans="1:16" ht="25.5" customHeight="1">
      <c r="A17" s="56"/>
      <c r="B17" s="66"/>
      <c r="C17" s="73"/>
      <c r="D17" s="97"/>
      <c r="E17" s="74"/>
      <c r="F17" s="3"/>
      <c r="G17" s="75"/>
      <c r="H17" s="74"/>
      <c r="I17" s="3"/>
      <c r="J17" s="74"/>
      <c r="K17" s="3"/>
      <c r="L17" s="3"/>
      <c r="M17" s="74"/>
      <c r="N17" s="3"/>
      <c r="O17" s="5"/>
      <c r="P17" s="3"/>
    </row>
    <row r="18" spans="1:16" ht="25.5" customHeight="1">
      <c r="A18" s="56"/>
      <c r="B18" s="62"/>
      <c r="C18" s="92"/>
      <c r="D18" s="4"/>
      <c r="E18" s="74"/>
      <c r="F18" s="3"/>
      <c r="G18" s="4"/>
      <c r="H18" s="74"/>
      <c r="I18" s="3"/>
      <c r="J18" s="74"/>
      <c r="K18" s="3"/>
      <c r="L18" s="4"/>
      <c r="M18" s="74"/>
      <c r="N18" s="3"/>
      <c r="O18" s="5"/>
      <c r="P18" s="3"/>
    </row>
    <row r="19" spans="1:16" ht="25.5" customHeight="1">
      <c r="A19" s="56"/>
      <c r="B19" s="66"/>
      <c r="C19" s="73"/>
      <c r="D19" s="75"/>
      <c r="E19" s="74"/>
      <c r="F19" s="3"/>
      <c r="G19" s="75"/>
      <c r="H19" s="74"/>
      <c r="I19" s="3"/>
      <c r="J19" s="74"/>
      <c r="K19" s="3"/>
      <c r="L19" s="4"/>
      <c r="M19" s="74"/>
      <c r="N19" s="3"/>
      <c r="O19" s="5"/>
      <c r="P19" s="3"/>
    </row>
    <row r="20" spans="1:16" ht="25.5" customHeight="1">
      <c r="A20" s="56"/>
      <c r="B20" s="62"/>
      <c r="C20" s="92"/>
      <c r="D20" s="4"/>
      <c r="E20" s="74"/>
      <c r="F20" s="3"/>
      <c r="G20" s="4"/>
      <c r="H20" s="74"/>
      <c r="I20" s="3"/>
      <c r="J20" s="74"/>
      <c r="K20" s="3"/>
      <c r="L20" s="4"/>
      <c r="M20" s="74"/>
      <c r="N20" s="3"/>
      <c r="O20" s="5"/>
      <c r="P20" s="3"/>
    </row>
    <row r="21" spans="1:16" ht="25.5" customHeight="1">
      <c r="A21" s="56"/>
      <c r="B21" s="62"/>
      <c r="C21" s="73"/>
      <c r="D21" s="4"/>
      <c r="E21" s="74"/>
      <c r="F21" s="3"/>
      <c r="G21" s="4"/>
      <c r="H21" s="74"/>
      <c r="I21" s="3"/>
      <c r="J21" s="74"/>
      <c r="K21" s="3"/>
      <c r="L21" s="71"/>
      <c r="M21" s="71"/>
      <c r="N21" s="71"/>
      <c r="O21" s="71"/>
      <c r="P21" s="71"/>
    </row>
    <row r="22" spans="1:16" s="52" customFormat="1" ht="25.5" customHeight="1">
      <c r="A22" s="56"/>
      <c r="B22" s="66"/>
      <c r="C22" s="73"/>
      <c r="D22" s="75"/>
      <c r="E22" s="74"/>
      <c r="F22" s="3"/>
      <c r="G22" s="75"/>
      <c r="H22" s="74"/>
      <c r="I22" s="3"/>
      <c r="J22" s="74"/>
      <c r="K22" s="3"/>
      <c r="L22" s="72"/>
      <c r="M22" s="72"/>
      <c r="N22" s="72"/>
      <c r="O22" s="72"/>
      <c r="P22" s="72"/>
    </row>
    <row r="23" spans="1:11" ht="25.5" customHeight="1">
      <c r="A23" s="56"/>
      <c r="B23" s="62"/>
      <c r="C23" s="65"/>
      <c r="D23" s="63"/>
      <c r="E23" s="55"/>
      <c r="F23" s="56"/>
      <c r="G23" s="60"/>
      <c r="H23" s="55"/>
      <c r="I23" s="56"/>
      <c r="J23" s="55"/>
      <c r="K23" s="56"/>
    </row>
    <row r="24" spans="1:11" ht="25.5" customHeight="1">
      <c r="A24" s="56"/>
      <c r="B24" s="62"/>
      <c r="C24" s="65"/>
      <c r="D24" s="63"/>
      <c r="E24" s="55"/>
      <c r="F24" s="56"/>
      <c r="G24" s="63"/>
      <c r="H24" s="55"/>
      <c r="I24" s="56"/>
      <c r="J24" s="55"/>
      <c r="K24" s="56"/>
    </row>
    <row r="25" spans="1:11" ht="25.5" customHeight="1">
      <c r="A25" s="56"/>
      <c r="B25" s="66"/>
      <c r="C25" s="67"/>
      <c r="D25" s="61"/>
      <c r="E25" s="55"/>
      <c r="F25" s="56"/>
      <c r="G25" s="60"/>
      <c r="H25" s="55"/>
      <c r="I25" s="56"/>
      <c r="J25" s="55"/>
      <c r="K25" s="56"/>
    </row>
    <row r="26" spans="1:12" ht="25.5" customHeight="1">
      <c r="A26" s="56"/>
      <c r="B26" s="57"/>
      <c r="C26" s="58"/>
      <c r="D26" s="59"/>
      <c r="E26" s="55"/>
      <c r="F26" s="56"/>
      <c r="G26" s="60"/>
      <c r="H26" s="55"/>
      <c r="I26" s="56"/>
      <c r="J26" s="55"/>
      <c r="K26" s="56"/>
      <c r="L26" s="51"/>
    </row>
    <row r="27" spans="1:12" ht="25.5" customHeight="1">
      <c r="A27" s="56">
        <f aca="true" t="shared" si="0" ref="A27:A33">K27</f>
      </c>
      <c r="B27" s="57"/>
      <c r="C27" s="58"/>
      <c r="D27" s="61"/>
      <c r="E27" s="55">
        <f aca="true" t="shared" si="1" ref="E27:E33">IF(D27&lt;&gt;"",IF(ISNUMBER(D27),MAX(1000/TME1*(TME1-D27+MIN(D$1:D$65536)),0),0),"")</f>
      </c>
      <c r="F27" s="56">
        <f aca="true" t="shared" si="2" ref="F27:F33">IF(E27&lt;&gt;"",RANK(E27,E$1:E$65536),"")</f>
      </c>
      <c r="G27" s="60"/>
      <c r="H27" s="55">
        <f aca="true" t="shared" si="3" ref="H27:H33">IF(G27&lt;&gt;"",IF(ISNUMBER(G27),MAX(1000/TME2*(TME2-G27+MIN(G$1:G$65536)),0),0),"")</f>
      </c>
      <c r="I27" s="56">
        <f aca="true" t="shared" si="4" ref="I27:I33">IF(H27&lt;&gt;"",RANK(H27,H$1:H$65536),"")</f>
      </c>
      <c r="J27" s="55"/>
      <c r="K27" s="56">
        <f aca="true" t="shared" si="5" ref="K27:K33">IF(J27&lt;&gt;"",RANK(J27,J$1:J$65536),"")</f>
      </c>
      <c r="L27" s="51"/>
    </row>
    <row r="28" spans="1:12" ht="25.5" customHeight="1">
      <c r="A28" s="56">
        <f t="shared" si="0"/>
      </c>
      <c r="B28" s="57"/>
      <c r="C28" s="58"/>
      <c r="D28" s="61"/>
      <c r="E28" s="55">
        <f t="shared" si="1"/>
      </c>
      <c r="F28" s="56">
        <f t="shared" si="2"/>
      </c>
      <c r="G28" s="60"/>
      <c r="H28" s="55">
        <f t="shared" si="3"/>
      </c>
      <c r="I28" s="56">
        <f t="shared" si="4"/>
      </c>
      <c r="J28" s="55"/>
      <c r="K28" s="56">
        <f t="shared" si="5"/>
      </c>
      <c r="L28" s="51"/>
    </row>
    <row r="29" spans="1:12" ht="25.5" customHeight="1">
      <c r="A29" s="56">
        <f t="shared" si="0"/>
      </c>
      <c r="B29" s="57"/>
      <c r="C29" s="58"/>
      <c r="D29" s="59"/>
      <c r="E29" s="55">
        <f t="shared" si="1"/>
      </c>
      <c r="F29" s="56">
        <f t="shared" si="2"/>
      </c>
      <c r="G29" s="60"/>
      <c r="H29" s="55">
        <f t="shared" si="3"/>
      </c>
      <c r="I29" s="56">
        <f t="shared" si="4"/>
      </c>
      <c r="J29" s="55"/>
      <c r="K29" s="56">
        <f t="shared" si="5"/>
      </c>
      <c r="L29" s="51"/>
    </row>
    <row r="30" spans="1:12" ht="25.5" customHeight="1">
      <c r="A30" s="56">
        <f t="shared" si="0"/>
      </c>
      <c r="B30" s="62"/>
      <c r="C30" s="58"/>
      <c r="D30" s="63"/>
      <c r="E30" s="55">
        <f t="shared" si="1"/>
      </c>
      <c r="F30" s="56">
        <f t="shared" si="2"/>
      </c>
      <c r="G30" s="63"/>
      <c r="H30" s="55">
        <f t="shared" si="3"/>
      </c>
      <c r="I30" s="56">
        <f t="shared" si="4"/>
      </c>
      <c r="J30" s="55"/>
      <c r="K30" s="56">
        <f t="shared" si="5"/>
      </c>
      <c r="L30" s="51"/>
    </row>
    <row r="31" spans="1:12" ht="25.5" customHeight="1">
      <c r="A31" s="56">
        <f t="shared" si="0"/>
      </c>
      <c r="B31" s="62"/>
      <c r="C31" s="58"/>
      <c r="D31" s="63"/>
      <c r="E31" s="55">
        <f t="shared" si="1"/>
      </c>
      <c r="F31" s="56">
        <f t="shared" si="2"/>
      </c>
      <c r="G31" s="63"/>
      <c r="H31" s="55">
        <f t="shared" si="3"/>
      </c>
      <c r="I31" s="56">
        <f t="shared" si="4"/>
      </c>
      <c r="J31" s="55"/>
      <c r="K31" s="56">
        <f t="shared" si="5"/>
      </c>
      <c r="L31" s="51"/>
    </row>
    <row r="32" spans="1:12" ht="25.5" customHeight="1">
      <c r="A32" s="56">
        <f t="shared" si="0"/>
      </c>
      <c r="B32" s="62"/>
      <c r="C32" s="62"/>
      <c r="D32" s="63"/>
      <c r="E32" s="55">
        <f t="shared" si="1"/>
      </c>
      <c r="F32" s="56">
        <f t="shared" si="2"/>
      </c>
      <c r="G32" s="63"/>
      <c r="H32" s="55">
        <f t="shared" si="3"/>
      </c>
      <c r="I32" s="56">
        <f t="shared" si="4"/>
      </c>
      <c r="J32" s="55"/>
      <c r="K32" s="56">
        <f t="shared" si="5"/>
      </c>
      <c r="L32" s="51"/>
    </row>
    <row r="33" spans="1:12" ht="25.5" customHeight="1">
      <c r="A33" s="56">
        <f t="shared" si="0"/>
      </c>
      <c r="B33" s="62"/>
      <c r="C33" s="58"/>
      <c r="D33" s="63"/>
      <c r="E33" s="55">
        <f t="shared" si="1"/>
      </c>
      <c r="F33" s="56">
        <f t="shared" si="2"/>
      </c>
      <c r="G33" s="63"/>
      <c r="H33" s="55">
        <f t="shared" si="3"/>
      </c>
      <c r="I33" s="56">
        <f t="shared" si="4"/>
      </c>
      <c r="J33" s="55"/>
      <c r="K33" s="56">
        <f t="shared" si="5"/>
      </c>
      <c r="L33" s="51"/>
    </row>
  </sheetData>
  <sheetProtection/>
  <mergeCells count="4">
    <mergeCell ref="A1:A2"/>
    <mergeCell ref="B1:B2"/>
    <mergeCell ref="C1:C2"/>
    <mergeCell ref="L1:N1"/>
  </mergeCells>
  <printOptions horizontalCentered="1"/>
  <pageMargins left="0.4724409448818898" right="0.4724409448818898" top="0.4724409448818898" bottom="0.5118110236220472" header="0.2755905511811024" footer="0.5118110236220472"/>
  <pageSetup horizontalDpi="300" verticalDpi="300" orientation="landscape" paperSize="9" r:id="rId1"/>
  <headerFooter alignWithMargins="0">
    <oddHeader>&amp;CKATEGORIA  TM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149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4.875" style="0" customWidth="1"/>
    <col min="2" max="2" width="25.25390625" style="0" customWidth="1"/>
    <col min="3" max="3" width="22.25390625" style="22" customWidth="1"/>
    <col min="4" max="4" width="5.75390625" style="0" bestFit="1" customWidth="1"/>
    <col min="5" max="5" width="8.625" style="0" customWidth="1"/>
    <col min="6" max="6" width="3.625" style="0" customWidth="1"/>
    <col min="7" max="7" width="5.625" style="0" customWidth="1"/>
    <col min="8" max="8" width="8.625" style="0" customWidth="1"/>
    <col min="9" max="9" width="3.625" style="0" customWidth="1"/>
    <col min="10" max="10" width="8.625" style="0" bestFit="1" customWidth="1"/>
    <col min="11" max="11" width="3.625" style="0" customWidth="1"/>
    <col min="12" max="40" width="0" style="0" hidden="1" customWidth="1"/>
    <col min="41" max="41" width="36.875" style="0" hidden="1" customWidth="1"/>
    <col min="42" max="42" width="5.75390625" style="0" customWidth="1"/>
    <col min="43" max="43" width="8.625" style="0" customWidth="1"/>
    <col min="44" max="44" width="3.625" style="0" customWidth="1"/>
    <col min="46" max="46" width="3.625" style="0" customWidth="1"/>
  </cols>
  <sheetData>
    <row r="1" spans="1:46" ht="12.75" customHeight="1">
      <c r="A1" s="130" t="s">
        <v>0</v>
      </c>
      <c r="B1" s="132" t="s">
        <v>1</v>
      </c>
      <c r="C1" s="132" t="s">
        <v>2</v>
      </c>
      <c r="D1" s="135" t="s">
        <v>9</v>
      </c>
      <c r="E1" s="136"/>
      <c r="F1" s="137"/>
      <c r="G1" s="9" t="s">
        <v>10</v>
      </c>
      <c r="H1" s="9"/>
      <c r="I1" s="9"/>
      <c r="J1" s="9" t="s">
        <v>14</v>
      </c>
      <c r="K1" s="9"/>
      <c r="AP1" s="134" t="s">
        <v>24</v>
      </c>
      <c r="AQ1" s="134"/>
      <c r="AR1" s="134"/>
      <c r="AS1" s="107" t="s">
        <v>15</v>
      </c>
      <c r="AT1" s="108"/>
    </row>
    <row r="2" spans="1:46" s="23" customFormat="1" ht="72" customHeight="1">
      <c r="A2" s="131"/>
      <c r="B2" s="131"/>
      <c r="C2" s="131"/>
      <c r="D2" s="35" t="s">
        <v>17</v>
      </c>
      <c r="E2" s="36" t="s">
        <v>18</v>
      </c>
      <c r="F2" s="35" t="s">
        <v>13</v>
      </c>
      <c r="G2" s="35" t="s">
        <v>17</v>
      </c>
      <c r="H2" s="36" t="s">
        <v>18</v>
      </c>
      <c r="I2" s="35" t="s">
        <v>13</v>
      </c>
      <c r="J2" s="36" t="s">
        <v>18</v>
      </c>
      <c r="K2" s="35" t="s">
        <v>13</v>
      </c>
      <c r="AP2" s="35" t="s">
        <v>17</v>
      </c>
      <c r="AQ2" s="36" t="s">
        <v>18</v>
      </c>
      <c r="AR2" s="35" t="s">
        <v>13</v>
      </c>
      <c r="AS2" s="36" t="s">
        <v>18</v>
      </c>
      <c r="AT2" s="35" t="s">
        <v>13</v>
      </c>
    </row>
    <row r="3" spans="1:46" ht="24.75" customHeight="1">
      <c r="A3" s="53">
        <v>1</v>
      </c>
      <c r="B3" s="49" t="s">
        <v>64</v>
      </c>
      <c r="C3" s="69" t="s">
        <v>28</v>
      </c>
      <c r="D3" s="76">
        <v>10</v>
      </c>
      <c r="E3" s="77">
        <f>IF(D3&lt;&gt;"",IF(ISNUMBER(D3),MAX(1000/TDE1*(TDE1-D3+MIN(D:D)),0),0),"")</f>
        <v>1000</v>
      </c>
      <c r="F3" s="15">
        <f>IF(E3&lt;&gt;"",RANK(E3,E:E),"")</f>
        <v>1</v>
      </c>
      <c r="G3" s="78">
        <v>275</v>
      </c>
      <c r="H3" s="77">
        <f>IF(G3&lt;&gt;"",IF(ISNUMBER(G3),MAX(1000/TDE2*(TDE2-G3+MIN(G:G)),0),0),"")</f>
        <v>755.2083333333334</v>
      </c>
      <c r="I3" s="15">
        <f>IF(H3&lt;&gt;"",RANK(H3,H:H),"")</f>
        <v>7</v>
      </c>
      <c r="J3" s="77">
        <f>IF(H3&lt;&gt;"",E3+H3,"")</f>
        <v>1755.2083333333335</v>
      </c>
      <c r="K3" s="15">
        <f>IF(J3&lt;&gt;"",RANK(J3,J:J),"")</f>
        <v>1</v>
      </c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109">
        <v>85</v>
      </c>
      <c r="AQ3" s="110">
        <f>IF(AP3&lt;&gt;"",IF(ISNUMBER(AP3),MAX(1000/TDE3*(TDE3-AP3+MIN(AP:AP)),0),0),"")</f>
        <v>989.89898989899</v>
      </c>
      <c r="AR3" s="111">
        <f>IF(AQ3&lt;&gt;"",RANK(AQ3,AQ:AQ),"")</f>
        <v>5</v>
      </c>
      <c r="AS3" s="112">
        <f>IF(AQ3&lt;&gt;"",J3+AQ3,"")</f>
        <v>2745.1073232323233</v>
      </c>
      <c r="AT3" s="111">
        <f>IF(AS3&lt;&gt;"",RANK(AS3,AS:AS),"")</f>
        <v>1</v>
      </c>
    </row>
    <row r="4" spans="1:46" ht="12.75" hidden="1">
      <c r="A4" s="53"/>
      <c r="B4" s="49"/>
      <c r="C4" s="69" t="s">
        <v>28</v>
      </c>
      <c r="D4" s="78"/>
      <c r="E4" s="77">
        <f>IF(D4&lt;&gt;"",IF(ISNUMBER(D4),MAX(1000/TDE1*(TDE1-D4+MIN(D:D)),0),0),"")</f>
      </c>
      <c r="F4" s="15">
        <f>IF(E4&lt;&gt;"",RANK(E4,E:E),"")</f>
      </c>
      <c r="G4" s="80"/>
      <c r="H4" s="77">
        <f>IF(G4&lt;&gt;"",IF(ISNUMBER(G4),MAX(1000/TDE2*(TDE2-G4+MIN(G:G)),0),0),"")</f>
      </c>
      <c r="I4" s="15">
        <f>IF(H4&lt;&gt;"",RANK(H4,H:H),"")</f>
      </c>
      <c r="J4" s="77">
        <f>IF(H4&lt;&gt;"",E4+H4,"")</f>
      </c>
      <c r="K4" s="15">
        <f>IF(J4&lt;&gt;"",RANK(J4,J:J),"")</f>
      </c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24"/>
      <c r="AQ4" s="110">
        <f>IF(AP4&lt;&gt;"",IF(ISNUMBER(AP4),MAX(1000/TDE3*(TDE3-AP4+MIN(AP:AP)),0),0),"")</f>
      </c>
      <c r="AR4" s="111">
        <f>IF(AQ4&lt;&gt;"",RANK(AQ4,AQ:AQ),"")</f>
      </c>
      <c r="AS4" s="112">
        <f>IF(AQ4&lt;&gt;"",J4+AQ4,"")</f>
      </c>
      <c r="AT4" s="111">
        <f>IF(AS4&lt;&gt;"",RANK(AS4,AS:AS),"")</f>
      </c>
    </row>
    <row r="5" spans="1:46" ht="25.5">
      <c r="A5" s="53">
        <v>2</v>
      </c>
      <c r="B5" s="38" t="s">
        <v>52</v>
      </c>
      <c r="C5" s="69" t="s">
        <v>28</v>
      </c>
      <c r="D5" s="13">
        <v>300</v>
      </c>
      <c r="E5" s="77">
        <f>IF(D5&lt;&gt;"",IF(ISNUMBER(D5),MAX(1000/TDE1*(TDE1-D5+MIN(D:D)),0),0),"")</f>
        <v>731.4814814814815</v>
      </c>
      <c r="F5" s="15">
        <f>IF(E5&lt;&gt;"",RANK(E5,E:E),"")</f>
        <v>5</v>
      </c>
      <c r="G5" s="13">
        <v>40</v>
      </c>
      <c r="H5" s="77">
        <f>IF(G5&lt;&gt;"",IF(ISNUMBER(G5),MAX(1000/TDE2*(TDE2-G5+MIN(G:G)),0),0),"")</f>
        <v>1000.0000000000001</v>
      </c>
      <c r="I5" s="15">
        <f>IF(H5&lt;&gt;"",RANK(H5,H:H),"")</f>
        <v>1</v>
      </c>
      <c r="J5" s="77">
        <f>IF(H5&lt;&gt;"",E5+H5,"")</f>
        <v>1731.4814814814818</v>
      </c>
      <c r="K5" s="15">
        <f>IF(J5&lt;&gt;"",RANK(J5,J:J),"")</f>
        <v>2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13">
        <v>75</v>
      </c>
      <c r="AQ5" s="110">
        <f>IF(AP5&lt;&gt;"",IF(ISNUMBER(AP5),MAX(1000/TDE3*(TDE3-AP5+MIN(AP:AP)),0),0),"")</f>
        <v>1000.0000000000001</v>
      </c>
      <c r="AR5" s="111">
        <f>IF(AQ5&lt;&gt;"",RANK(AQ5,AQ:AQ),"")</f>
        <v>1</v>
      </c>
      <c r="AS5" s="112">
        <f>IF(AQ5&lt;&gt;"",J5+AQ5,"")</f>
        <v>2731.4814814814818</v>
      </c>
      <c r="AT5" s="111">
        <f>IF(AS5&lt;&gt;"",RANK(AS5,AS:AS),"")</f>
        <v>2</v>
      </c>
    </row>
    <row r="6" spans="1:46" ht="25.5">
      <c r="A6" s="53">
        <v>3</v>
      </c>
      <c r="B6" s="38" t="s">
        <v>62</v>
      </c>
      <c r="C6" s="69" t="s">
        <v>65</v>
      </c>
      <c r="D6" s="118">
        <v>150</v>
      </c>
      <c r="E6" s="77">
        <f>IF(D6&lt;&gt;"",IF(ISNUMBER(D6),MAX(1000/TDE1*(TDE1-D6+MIN(D:D)),0),0),"")</f>
        <v>870.3703703703703</v>
      </c>
      <c r="F6" s="15">
        <f>IF(E6&lt;&gt;"",RANK(E6,E:E),"")</f>
        <v>2</v>
      </c>
      <c r="G6" s="118">
        <v>300</v>
      </c>
      <c r="H6" s="77">
        <f>IF(G6&lt;&gt;"",IF(ISNUMBER(G6),MAX(1000/TDE2*(TDE2-G6+MIN(G:G)),0),0),"")</f>
        <v>729.1666666666667</v>
      </c>
      <c r="I6" s="15">
        <f>IF(H6&lt;&gt;"",RANK(H6,H:H),"")</f>
        <v>8</v>
      </c>
      <c r="J6" s="77">
        <f>IF(H6&lt;&gt;"",E6+H6,"")</f>
        <v>1599.537037037037</v>
      </c>
      <c r="K6" s="15">
        <f>IF(J6&lt;&gt;"",RANK(J6,J:J),"")</f>
        <v>4</v>
      </c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13">
        <v>85</v>
      </c>
      <c r="AQ6" s="110">
        <f>IF(AP6&lt;&gt;"",IF(ISNUMBER(AP6),MAX(1000/TDE3*(TDE3-AP6+MIN(AP:AP)),0),0),"")</f>
        <v>989.89898989899</v>
      </c>
      <c r="AR6" s="111">
        <f>IF(AQ6&lt;&gt;"",RANK(AQ6,AQ:AQ),"")</f>
        <v>5</v>
      </c>
      <c r="AS6" s="112">
        <f>IF(AQ6&lt;&gt;"",J6+AQ6,"")</f>
        <v>2589.436026936027</v>
      </c>
      <c r="AT6" s="111">
        <f>IF(AS6&lt;&gt;"",RANK(AS6,AS:AS),"")</f>
        <v>3</v>
      </c>
    </row>
    <row r="7" spans="1:46" ht="25.5">
      <c r="A7" s="53">
        <v>4</v>
      </c>
      <c r="B7" s="49" t="s">
        <v>55</v>
      </c>
      <c r="C7" s="69" t="s">
        <v>28</v>
      </c>
      <c r="D7" s="76">
        <v>157</v>
      </c>
      <c r="E7" s="77">
        <f>IF(D7&lt;&gt;"",IF(ISNUMBER(D7),MAX(1000/TDE1*(TDE1-D7+MIN(D:D)),0),0),"")</f>
        <v>863.8888888888889</v>
      </c>
      <c r="F7" s="15">
        <f>IF(E7&lt;&gt;"",RANK(E7,E:E),"")</f>
        <v>3</v>
      </c>
      <c r="G7" s="78">
        <v>250</v>
      </c>
      <c r="H7" s="77">
        <f>IF(G7&lt;&gt;"",IF(ISNUMBER(G7),MAX(1000/TDE2*(TDE2-G7+MIN(G:G)),0),0),"")</f>
        <v>781.25</v>
      </c>
      <c r="I7" s="15">
        <f>IF(H7&lt;&gt;"",RANK(H7,H:H),"")</f>
        <v>5</v>
      </c>
      <c r="J7" s="77">
        <f>IF(H7&lt;&gt;"",E7+H7,"")</f>
        <v>1645.138888888889</v>
      </c>
      <c r="K7" s="15">
        <f>IF(J7&lt;&gt;"",RANK(J7,J:J),"")</f>
        <v>3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24">
        <v>365</v>
      </c>
      <c r="AQ7" s="110">
        <f>IF(AP7&lt;&gt;"",IF(ISNUMBER(AP7),MAX(1000/TDE3*(TDE3-AP7+MIN(AP:AP)),0),0),"")</f>
        <v>707.0707070707072</v>
      </c>
      <c r="AR7" s="111">
        <f>IF(AQ7&lt;&gt;"",RANK(AQ7,AQ:AQ),"")</f>
        <v>8</v>
      </c>
      <c r="AS7" s="112">
        <f>IF(AQ7&lt;&gt;"",J7+AQ7,"")</f>
        <v>2352.2095959595963</v>
      </c>
      <c r="AT7" s="111">
        <f>IF(AS7&lt;&gt;"",RANK(AS7,AS:AS),"")</f>
        <v>4</v>
      </c>
    </row>
    <row r="8" spans="1:46" ht="25.5">
      <c r="A8" s="53">
        <v>5</v>
      </c>
      <c r="B8" s="49" t="s">
        <v>51</v>
      </c>
      <c r="C8" s="69" t="s">
        <v>68</v>
      </c>
      <c r="D8" s="76">
        <v>699</v>
      </c>
      <c r="E8" s="77">
        <f>IF(D8&lt;&gt;"",IF(ISNUMBER(D8),MAX(1000/TDE1*(TDE1-D8+MIN(D:D)),0),0),"")</f>
        <v>362.03703703703707</v>
      </c>
      <c r="F8" s="15">
        <f>IF(E8&lt;&gt;"",RANK(E8,E:E),"")</f>
        <v>9</v>
      </c>
      <c r="G8" s="78">
        <v>50</v>
      </c>
      <c r="H8" s="77">
        <f>IF(G8&lt;&gt;"",IF(ISNUMBER(G8),MAX(1000/TDE2*(TDE2-G8+MIN(G:G)),0),0),"")</f>
        <v>989.5833333333334</v>
      </c>
      <c r="I8" s="15">
        <f>IF(H8&lt;&gt;"",RANK(H8,H:H),"")</f>
        <v>2</v>
      </c>
      <c r="J8" s="77">
        <f>IF(H8&lt;&gt;"",E8+H8,"")</f>
        <v>1351.6203703703704</v>
      </c>
      <c r="K8" s="15">
        <f>IF(J8&lt;&gt;"",RANK(J8,J:J),"")</f>
        <v>7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13">
        <v>75</v>
      </c>
      <c r="AQ8" s="110">
        <f>IF(AP8&lt;&gt;"",IF(ISNUMBER(AP8),MAX(1000/TDE3*(TDE3-AP8+MIN(AP:AP)),0),0),"")</f>
        <v>1000.0000000000001</v>
      </c>
      <c r="AR8" s="111">
        <f>IF(AQ8&lt;&gt;"",RANK(AQ8,AQ:AQ),"")</f>
        <v>1</v>
      </c>
      <c r="AS8" s="112">
        <f>IF(AQ8&lt;&gt;"",J8+AQ8,"")</f>
        <v>2351.6203703703704</v>
      </c>
      <c r="AT8" s="111">
        <f>IF(AS8&lt;&gt;"",RANK(AS8,AS:AS),"")</f>
        <v>5</v>
      </c>
    </row>
    <row r="9" spans="1:46" ht="27" customHeight="1">
      <c r="A9" s="53">
        <v>6</v>
      </c>
      <c r="B9" s="49" t="s">
        <v>50</v>
      </c>
      <c r="C9" s="69" t="s">
        <v>28</v>
      </c>
      <c r="D9" s="76">
        <v>355</v>
      </c>
      <c r="E9" s="77">
        <f>IF(D9&lt;&gt;"",IF(ISNUMBER(D9),MAX(1000/TDE1*(TDE1-D9+MIN(D:D)),0),0),"")</f>
        <v>680.5555555555555</v>
      </c>
      <c r="F9" s="15">
        <f>IF(E9&lt;&gt;"",RANK(E9,E:E),"")</f>
        <v>6</v>
      </c>
      <c r="G9" s="78">
        <v>270</v>
      </c>
      <c r="H9" s="77">
        <f>IF(G9&lt;&gt;"",IF(ISNUMBER(G9),MAX(1000/TDE2*(TDE2-G9+MIN(G:G)),0),0),"")</f>
        <v>760.4166666666667</v>
      </c>
      <c r="I9" s="15">
        <f>IF(H9&lt;&gt;"",RANK(H9,H:H),"")</f>
        <v>6</v>
      </c>
      <c r="J9" s="77">
        <f>IF(H9&lt;&gt;"",E9+H9,"")</f>
        <v>1440.9722222222222</v>
      </c>
      <c r="K9" s="15">
        <f>IF(J9&lt;&gt;"",RANK(J9,J:J),"")</f>
        <v>6</v>
      </c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13">
        <v>315</v>
      </c>
      <c r="AQ9" s="110">
        <f>IF(AP9&lt;&gt;"",IF(ISNUMBER(AP9),MAX(1000/TDE3*(TDE3-AP9+MIN(AP:AP)),0),0),"")</f>
        <v>757.5757575757576</v>
      </c>
      <c r="AR9" s="111">
        <f>IF(AQ9&lt;&gt;"",RANK(AQ9,AQ:AQ),"")</f>
        <v>7</v>
      </c>
      <c r="AS9" s="112">
        <f>IF(AQ9&lt;&gt;"",J9+AQ9,"")</f>
        <v>2198.5479797979797</v>
      </c>
      <c r="AT9" s="111">
        <f>IF(AS9&lt;&gt;"",RANK(AS9,AS:AS),"")</f>
        <v>6</v>
      </c>
    </row>
    <row r="10" spans="1:46" ht="26.25" customHeight="1">
      <c r="A10" s="85">
        <v>7</v>
      </c>
      <c r="B10" s="98" t="s">
        <v>54</v>
      </c>
      <c r="C10" s="116" t="s">
        <v>28</v>
      </c>
      <c r="D10" s="99">
        <v>740</v>
      </c>
      <c r="E10" s="77">
        <f>IF(D10&lt;&gt;"",IF(ISNUMBER(D10),MAX(1000/TDE1*(TDE1-D10+MIN(D:D)),0),0),"")</f>
        <v>324.0740740740741</v>
      </c>
      <c r="F10" s="15">
        <f>IF(E10&lt;&gt;"",RANK(E10,E:E),"")</f>
        <v>11</v>
      </c>
      <c r="G10" s="100">
        <v>230</v>
      </c>
      <c r="H10" s="77">
        <f>IF(G10&lt;&gt;"",IF(ISNUMBER(G10),MAX(1000/TDE2*(TDE2-G10+MIN(G:G)),0),0),"")</f>
        <v>802.0833333333334</v>
      </c>
      <c r="I10" s="15">
        <f>IF(H10&lt;&gt;"",RANK(H10,H:H),"")</f>
        <v>3</v>
      </c>
      <c r="J10" s="86">
        <f>IF(H10&lt;&gt;"",E10+H10,"")</f>
        <v>1126.1574074074074</v>
      </c>
      <c r="K10" s="83">
        <f>IF(J10&lt;&gt;"",RANK(J10,J:J),"")</f>
        <v>9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101">
        <v>75</v>
      </c>
      <c r="AQ10" s="110">
        <f>IF(AP10&lt;&gt;"",IF(ISNUMBER(AP10),MAX(1000/TDE3*(TDE3-AP10+MIN(AP:AP)),0),0),"")</f>
        <v>1000.0000000000001</v>
      </c>
      <c r="AR10" s="111">
        <f>IF(AQ10&lt;&gt;"",RANK(AQ10,AQ:AQ),"")</f>
        <v>1</v>
      </c>
      <c r="AS10" s="112">
        <f>IF(AQ10&lt;&gt;"",J10+AQ10,"")</f>
        <v>2126.1574074074074</v>
      </c>
      <c r="AT10" s="111">
        <f>IF(AS10&lt;&gt;"",RANK(AS10,AS:AS),"")</f>
        <v>7</v>
      </c>
    </row>
    <row r="11" spans="1:46" ht="25.5">
      <c r="A11" s="53">
        <v>8</v>
      </c>
      <c r="B11" s="49" t="s">
        <v>49</v>
      </c>
      <c r="C11" s="69" t="s">
        <v>28</v>
      </c>
      <c r="D11" s="76">
        <v>732</v>
      </c>
      <c r="E11" s="77">
        <f>IF(D11&lt;&gt;"",IF(ISNUMBER(D11),MAX(1000/TDE1*(TDE1-D11+MIN(D:D)),0),0),"")</f>
        <v>331.48148148148147</v>
      </c>
      <c r="F11" s="15">
        <f>IF(E11&lt;&gt;"",RANK(E11,E:E),"")</f>
        <v>10</v>
      </c>
      <c r="G11" s="78">
        <v>315</v>
      </c>
      <c r="H11" s="77">
        <f>IF(G11&lt;&gt;"",IF(ISNUMBER(G11),MAX(1000/TDE2*(TDE2-G11+MIN(G:G)),0),0),"")</f>
        <v>713.5416666666667</v>
      </c>
      <c r="I11" s="15">
        <f>IF(H11&lt;&gt;"",RANK(H11,H:H),"")</f>
        <v>9</v>
      </c>
      <c r="J11" s="77">
        <f>IF(H11&lt;&gt;"",E11+H11,"")</f>
        <v>1045.0231481481483</v>
      </c>
      <c r="K11" s="15">
        <f>IF(J11&lt;&gt;"",RANK(J11,J:J),"")</f>
        <v>11</v>
      </c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24">
        <v>75</v>
      </c>
      <c r="AQ11" s="110">
        <f>IF(AP11&lt;&gt;"",IF(ISNUMBER(AP11),MAX(1000/TDE3*(TDE3-AP11+MIN(AP:AP)),0),0),"")</f>
        <v>1000.0000000000001</v>
      </c>
      <c r="AR11" s="111">
        <f>IF(AQ11&lt;&gt;"",RANK(AQ11,AQ:AQ),"")</f>
        <v>1</v>
      </c>
      <c r="AS11" s="112">
        <f>IF(AQ11&lt;&gt;"",J11+AQ11,"")</f>
        <v>2045.0231481481483</v>
      </c>
      <c r="AT11" s="111">
        <f>IF(AS11&lt;&gt;"",RANK(AS11,AS:AS),"")</f>
        <v>8</v>
      </c>
    </row>
    <row r="12" spans="1:46" ht="12.75">
      <c r="A12" s="53">
        <v>9</v>
      </c>
      <c r="B12" s="49" t="s">
        <v>61</v>
      </c>
      <c r="C12" s="69" t="s">
        <v>28</v>
      </c>
      <c r="D12" s="76">
        <v>270</v>
      </c>
      <c r="E12" s="77">
        <f>IF(D12&lt;&gt;"",IF(ISNUMBER(D12),MAX(1000/TDE1*(TDE1-D12+MIN(D:D)),0),0),"")</f>
        <v>759.2592592592592</v>
      </c>
      <c r="F12" s="15">
        <f>IF(E12&lt;&gt;"",RANK(E12,E:E),"")</f>
        <v>4</v>
      </c>
      <c r="G12" s="78">
        <v>240</v>
      </c>
      <c r="H12" s="77">
        <f>IF(G12&lt;&gt;"",IF(ISNUMBER(G12),MAX(1000/TDE2*(TDE2-G12+MIN(G:G)),0),0),"")</f>
        <v>791.6666666666667</v>
      </c>
      <c r="I12" s="15">
        <f>IF(H12&lt;&gt;"",RANK(H12,H:H),"")</f>
        <v>4</v>
      </c>
      <c r="J12" s="77">
        <f>IF(H12&lt;&gt;"",E12+H12,"")</f>
        <v>1550.925925925926</v>
      </c>
      <c r="K12" s="15">
        <f>IF(J12&lt;&gt;"",RANK(J12,J:J),"")</f>
        <v>5</v>
      </c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15">
        <v>1170</v>
      </c>
      <c r="AQ12" s="110">
        <v>1</v>
      </c>
      <c r="AR12" s="111">
        <f>IF(AQ12&lt;&gt;"",RANK(AQ12,AQ:AQ),"")</f>
        <v>13</v>
      </c>
      <c r="AS12" s="112">
        <f>IF(AQ12&lt;&gt;"",J12+AQ12,"")</f>
        <v>1551.925925925926</v>
      </c>
      <c r="AT12" s="111">
        <f>IF(AS12&lt;&gt;"",RANK(AS12,AS:AS),"")</f>
        <v>9</v>
      </c>
    </row>
    <row r="13" spans="1:46" ht="25.5">
      <c r="A13" s="53">
        <v>10</v>
      </c>
      <c r="B13" s="49" t="s">
        <v>58</v>
      </c>
      <c r="C13" s="69" t="s">
        <v>28</v>
      </c>
      <c r="D13" s="76">
        <v>743</v>
      </c>
      <c r="E13" s="77">
        <f>IF(D13&lt;&gt;"",IF(ISNUMBER(D13),MAX(1000/TDE1*(TDE1-D13+MIN(D:D)),0),0),"")</f>
        <v>321.2962962962963</v>
      </c>
      <c r="F13" s="15">
        <f>IF(E13&lt;&gt;"",RANK(E13,E:E),"")</f>
        <v>12</v>
      </c>
      <c r="G13" s="78">
        <v>315</v>
      </c>
      <c r="H13" s="77">
        <f>IF(G13&lt;&gt;"",IF(ISNUMBER(G13),MAX(1000/TDE2*(TDE2-G13+MIN(G:G)),0),0),"")</f>
        <v>713.5416666666667</v>
      </c>
      <c r="I13" s="15">
        <f>IF(H13&lt;&gt;"",RANK(H13,H:H),"")</f>
        <v>9</v>
      </c>
      <c r="J13" s="77">
        <f>IF(H13&lt;&gt;"",E13+H13,"")</f>
        <v>1034.837962962963</v>
      </c>
      <c r="K13" s="15">
        <f>IF(J13&lt;&gt;"",RANK(J13,J:J),"")</f>
        <v>12</v>
      </c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13">
        <v>725</v>
      </c>
      <c r="AQ13" s="110">
        <f>IF(AP13&lt;&gt;"",IF(ISNUMBER(AP13),MAX(1000/TDE3*(TDE3-AP13+MIN(AP:AP)),0),0),"")</f>
        <v>343.4343434343435</v>
      </c>
      <c r="AR13" s="111">
        <f>IF(AQ13&lt;&gt;"",RANK(AQ13,AQ:AQ),"")</f>
        <v>9</v>
      </c>
      <c r="AS13" s="112">
        <f>IF(AQ13&lt;&gt;"",J13+AQ13,"")</f>
        <v>1378.2723063973065</v>
      </c>
      <c r="AT13" s="111">
        <f>IF(AS13&lt;&gt;"",RANK(AS13,AS:AS),"")</f>
        <v>10</v>
      </c>
    </row>
    <row r="14" spans="1:46" ht="25.5">
      <c r="A14" s="53">
        <v>11</v>
      </c>
      <c r="B14" s="49" t="s">
        <v>57</v>
      </c>
      <c r="C14" s="69" t="s">
        <v>28</v>
      </c>
      <c r="D14" s="76">
        <v>685</v>
      </c>
      <c r="E14" s="77">
        <f>IF(D14&lt;&gt;"",IF(ISNUMBER(D14),MAX(1000/TDE1*(TDE1-D14+MIN(D:D)),0),0),"")</f>
        <v>375</v>
      </c>
      <c r="F14" s="15">
        <f>IF(E14&lt;&gt;"",RANK(E14,E:E),"")</f>
        <v>8</v>
      </c>
      <c r="G14" s="78">
        <v>325</v>
      </c>
      <c r="H14" s="77">
        <f>IF(G14&lt;&gt;"",IF(ISNUMBER(G14),MAX(1000/TDE2*(TDE2-G14+MIN(G:G)),0),0),"")</f>
        <v>703.125</v>
      </c>
      <c r="I14" s="15">
        <f>IF(H14&lt;&gt;"",RANK(H14,H:H),"")</f>
        <v>12</v>
      </c>
      <c r="J14" s="77">
        <f>IF(H14&lt;&gt;"",E14+H14,"")</f>
        <v>1078.125</v>
      </c>
      <c r="K14" s="15">
        <f>IF(J14&lt;&gt;"",RANK(J14,J:J),"")</f>
        <v>10</v>
      </c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24">
        <v>925</v>
      </c>
      <c r="AQ14" s="110">
        <f>IF(AP14&lt;&gt;"",IF(ISNUMBER(AP14),MAX(1000/TDE3*(TDE3-AP14+MIN(AP:AP)),0),0),"")</f>
        <v>141.41414141414143</v>
      </c>
      <c r="AR14" s="111">
        <f>IF(AQ14&lt;&gt;"",RANK(AQ14,AQ:AQ),"")</f>
        <v>10</v>
      </c>
      <c r="AS14" s="112">
        <f>IF(AQ14&lt;&gt;"",J14+AQ14,"")</f>
        <v>1219.5391414141413</v>
      </c>
      <c r="AT14" s="111">
        <f>IF(AS14&lt;&gt;"",RANK(AS14,AS:AS),"")</f>
        <v>11</v>
      </c>
    </row>
    <row r="15" spans="1:46" ht="25.5" customHeight="1">
      <c r="A15" s="53">
        <v>12</v>
      </c>
      <c r="B15" s="38" t="s">
        <v>53</v>
      </c>
      <c r="C15" s="70" t="s">
        <v>28</v>
      </c>
      <c r="D15" s="13">
        <v>470</v>
      </c>
      <c r="E15" s="77">
        <f>IF(D15&lt;&gt;"",IF(ISNUMBER(D15),MAX(1000/TDE1*(TDE1-D15+MIN(D:D)),0),0),"")</f>
        <v>574.0740740740741</v>
      </c>
      <c r="F15" s="15">
        <f>IF(E15&lt;&gt;"",RANK(E15,E:E),"")</f>
        <v>7</v>
      </c>
      <c r="G15" s="13">
        <v>454</v>
      </c>
      <c r="H15" s="77">
        <f>IF(G15&lt;&gt;"",IF(ISNUMBER(G15),MAX(1000/TDE2*(TDE2-G15+MIN(G:G)),0),0),"")</f>
        <v>568.75</v>
      </c>
      <c r="I15" s="15">
        <f>IF(H15&lt;&gt;"",RANK(H15,H:H),"")</f>
        <v>14</v>
      </c>
      <c r="J15" s="77">
        <f>IF(H15&lt;&gt;"",E15+H15,"")</f>
        <v>1142.8240740740741</v>
      </c>
      <c r="K15" s="15">
        <f>IF(J15&lt;&gt;"",RANK(J15,J:J),"")</f>
        <v>8</v>
      </c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3">
        <v>1025</v>
      </c>
      <c r="AQ15" s="110">
        <f>IF(AP15&lt;&gt;"",IF(ISNUMBER(AP15),MAX(1000/TDE3*(TDE3-AP15+MIN(AP:AP)),0),0),"")</f>
        <v>40.40404040404041</v>
      </c>
      <c r="AR15" s="111">
        <f>IF(AQ15&lt;&gt;"",RANK(AQ15,AQ:AQ),"")</f>
        <v>12</v>
      </c>
      <c r="AS15" s="112">
        <f>IF(AQ15&lt;&gt;"",J15+AQ15,"")</f>
        <v>1183.2281144781145</v>
      </c>
      <c r="AT15" s="111">
        <f>IF(AS15&lt;&gt;"",RANK(AS15,AS:AS),"")</f>
        <v>12</v>
      </c>
    </row>
    <row r="16" spans="1:46" ht="25.5" customHeight="1">
      <c r="A16" s="53">
        <v>13</v>
      </c>
      <c r="B16" s="49" t="s">
        <v>63</v>
      </c>
      <c r="C16" s="69" t="s">
        <v>28</v>
      </c>
      <c r="D16" s="78">
        <v>908</v>
      </c>
      <c r="E16" s="77">
        <f>IF(D16&lt;&gt;"",IF(ISNUMBER(D16),MAX(1000/TDE1*(TDE1-D16+MIN(D:D)),0),0),"")</f>
        <v>168.51851851851853</v>
      </c>
      <c r="F16" s="15">
        <f>IF(E16&lt;&gt;"",RANK(E16,E:E),"")</f>
        <v>14</v>
      </c>
      <c r="G16" s="80">
        <v>325</v>
      </c>
      <c r="H16" s="77">
        <f>IF(G16&lt;&gt;"",IF(ISNUMBER(G16),MAX(1000/TDE2*(TDE2-G16+MIN(G:G)),0),0),"")</f>
        <v>703.125</v>
      </c>
      <c r="I16" s="15">
        <f>IF(H16&lt;&gt;"",RANK(H16,H:H),"")</f>
        <v>12</v>
      </c>
      <c r="J16" s="77">
        <f>IF(H16&lt;&gt;"",E16+H16,"")</f>
        <v>871.6435185185185</v>
      </c>
      <c r="K16" s="15">
        <f>IF(J16&lt;&gt;"",RANK(J16,J:J),"")</f>
        <v>13</v>
      </c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3">
        <v>975</v>
      </c>
      <c r="AQ16" s="110">
        <f>IF(AP16&lt;&gt;"",IF(ISNUMBER(AP16),MAX(1000/TDE3*(TDE3-AP16+MIN(AP:AP)),0),0),"")</f>
        <v>90.90909090909092</v>
      </c>
      <c r="AR16" s="111">
        <f>IF(AQ16&lt;&gt;"",RANK(AQ16,AQ:AQ),"")</f>
        <v>11</v>
      </c>
      <c r="AS16" s="112">
        <f>IF(AQ16&lt;&gt;"",J16+AQ16,"")</f>
        <v>962.5526094276094</v>
      </c>
      <c r="AT16" s="111">
        <f>IF(AS16&lt;&gt;"",RANK(AS16,AS:AS),"")</f>
        <v>13</v>
      </c>
    </row>
    <row r="17" spans="1:46" ht="25.5" customHeight="1">
      <c r="A17" s="53">
        <v>14</v>
      </c>
      <c r="B17" s="49" t="s">
        <v>60</v>
      </c>
      <c r="C17" s="69" t="s">
        <v>28</v>
      </c>
      <c r="D17" s="76">
        <v>1085</v>
      </c>
      <c r="E17" s="77">
        <f>IF(D17&lt;&gt;"",IF(ISNUMBER(D17),MAX(1000/TDE1*(TDE1-D17+MIN(D:D)),0),0),"")</f>
        <v>4.62962962962963</v>
      </c>
      <c r="F17" s="15">
        <f>IF(E17&lt;&gt;"",RANK(E17,E:E),"")</f>
        <v>15</v>
      </c>
      <c r="G17" s="78">
        <v>315</v>
      </c>
      <c r="H17" s="77">
        <f>IF(G17&lt;&gt;"",IF(ISNUMBER(G17),MAX(1000/TDE2*(TDE2-G17+MIN(G:G)),0),0),"")</f>
        <v>713.5416666666667</v>
      </c>
      <c r="I17" s="15">
        <f>IF(H17&lt;&gt;"",RANK(H17,H:H),"")</f>
        <v>9</v>
      </c>
      <c r="J17" s="77">
        <f>IF(H17&lt;&gt;"",E17+H17,"")</f>
        <v>718.1712962962964</v>
      </c>
      <c r="K17" s="15">
        <f>IF(J17&lt;&gt;"",RANK(J17,J:J),"")</f>
        <v>14</v>
      </c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3">
        <v>1095</v>
      </c>
      <c r="AQ17" s="110">
        <v>1</v>
      </c>
      <c r="AR17" s="111">
        <f>IF(AQ17&lt;&gt;"",RANK(AQ17,AQ:AQ),"")</f>
        <v>13</v>
      </c>
      <c r="AS17" s="112">
        <f>IF(AQ17&lt;&gt;"",J17+AQ17,"")</f>
        <v>719.1712962962964</v>
      </c>
      <c r="AT17" s="111">
        <f>IF(AS17&lt;&gt;"",RANK(AS17,AS:AS),"")</f>
        <v>14</v>
      </c>
    </row>
    <row r="18" spans="1:46" ht="25.5" customHeight="1">
      <c r="A18" s="53">
        <v>15</v>
      </c>
      <c r="B18" s="49" t="s">
        <v>59</v>
      </c>
      <c r="C18" s="69" t="s">
        <v>28</v>
      </c>
      <c r="D18" s="76">
        <v>778</v>
      </c>
      <c r="E18" s="77">
        <f>IF(D18&lt;&gt;"",IF(ISNUMBER(D18),MAX(1000/TDE1*(TDE1-D18+MIN(D:D)),0),0),"")</f>
        <v>288.8888888888889</v>
      </c>
      <c r="F18" s="15">
        <f>IF(E18&lt;&gt;"",RANK(E18,E:E),"")</f>
        <v>13</v>
      </c>
      <c r="G18" s="78">
        <v>600</v>
      </c>
      <c r="H18" s="77">
        <f>IF(G18&lt;&gt;"",IF(ISNUMBER(G18),MAX(1000/TDE2*(TDE2-G18+MIN(G:G)),0),0),"")</f>
        <v>416.6666666666667</v>
      </c>
      <c r="I18" s="15">
        <f>IF(H18&lt;&gt;"",RANK(H18,H:H),"")</f>
        <v>15</v>
      </c>
      <c r="J18" s="77">
        <f>IF(H18&lt;&gt;"",E18+H18,"")</f>
        <v>705.5555555555557</v>
      </c>
      <c r="K18" s="15">
        <f>IF(J18&lt;&gt;"",RANK(J18,J:J),"")</f>
        <v>15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24" t="s">
        <v>30</v>
      </c>
      <c r="AQ18" s="110">
        <f>IF(AP18&lt;&gt;"",IF(ISNUMBER(AP18),MAX(1000/TDE3*(TDE3-AP18+MIN(AP:AP)),0),0),"")</f>
        <v>0</v>
      </c>
      <c r="AR18" s="111">
        <f>IF(AQ18&lt;&gt;"",RANK(AQ18,AQ:AQ),"")</f>
        <v>15</v>
      </c>
      <c r="AS18" s="112">
        <f>IF(AQ18&lt;&gt;"",J18+AQ18,"")</f>
        <v>705.5555555555557</v>
      </c>
      <c r="AT18" s="111">
        <f>IF(AS18&lt;&gt;"",RANK(AS18,AS:AS),"")</f>
        <v>15</v>
      </c>
    </row>
    <row r="19" spans="1:46" ht="25.5" customHeight="1">
      <c r="A19" s="53">
        <v>16</v>
      </c>
      <c r="B19" s="49" t="s">
        <v>56</v>
      </c>
      <c r="C19" s="69" t="s">
        <v>28</v>
      </c>
      <c r="D19" s="76">
        <v>1395</v>
      </c>
      <c r="E19" s="77">
        <v>1</v>
      </c>
      <c r="F19" s="15">
        <f>IF(E19&lt;&gt;"",RANK(E19,E:E),"")</f>
        <v>16</v>
      </c>
      <c r="G19" s="78" t="s">
        <v>30</v>
      </c>
      <c r="H19" s="77">
        <f>IF(G19&lt;&gt;"",IF(ISNUMBER(G19),MAX(1000/TDE2*(TDE2-G19+MIN(G:G)),0),0),"")</f>
        <v>0</v>
      </c>
      <c r="I19" s="15">
        <f>IF(H19&lt;&gt;"",RANK(H19,H:H),"")</f>
        <v>16</v>
      </c>
      <c r="J19" s="77">
        <f>IF(H19&lt;&gt;"",E19+H19,"")</f>
        <v>1</v>
      </c>
      <c r="K19" s="15">
        <f>IF(J19&lt;&gt;"",RANK(J19,J:J),"")</f>
        <v>16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24" t="s">
        <v>30</v>
      </c>
      <c r="AQ19" s="110">
        <f>IF(AP19&lt;&gt;"",IF(ISNUMBER(AP19),MAX(1000/TDE3*(TDE3-AP19+MIN(AP:AP)),0),0),"")</f>
        <v>0</v>
      </c>
      <c r="AR19" s="15">
        <f>IF(AQ19&lt;&gt;"",RANK(AQ19,AQ:AQ),"")</f>
        <v>15</v>
      </c>
      <c r="AS19" s="112">
        <f>IF(AQ19&lt;&gt;"",J19+AQ19,"")</f>
        <v>1</v>
      </c>
      <c r="AT19" s="111">
        <f>IF(AS19&lt;&gt;"",RANK(AS19,AS:AS),"")</f>
        <v>16</v>
      </c>
    </row>
    <row r="20" spans="1:49" ht="12.75">
      <c r="A20" s="87"/>
      <c r="B20" s="66"/>
      <c r="C20" s="73"/>
      <c r="D20" s="88"/>
      <c r="E20" s="89"/>
      <c r="F20" s="46"/>
      <c r="G20" s="90"/>
      <c r="H20" s="89"/>
      <c r="I20" s="46"/>
      <c r="J20" s="89"/>
      <c r="K20" s="46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44"/>
      <c r="AQ20" s="89"/>
      <c r="AR20" s="46"/>
      <c r="AS20" s="45"/>
      <c r="AT20" s="46"/>
      <c r="AU20" s="51"/>
      <c r="AV20" s="51"/>
      <c r="AW20" s="51"/>
    </row>
    <row r="21" spans="1:49" ht="13.5" customHeight="1">
      <c r="A21" s="87"/>
      <c r="B21" s="62"/>
      <c r="C21" s="73"/>
      <c r="D21" s="44"/>
      <c r="E21" s="89"/>
      <c r="F21" s="46"/>
      <c r="G21" s="44"/>
      <c r="H21" s="89"/>
      <c r="I21" s="46"/>
      <c r="J21" s="89"/>
      <c r="K21" s="46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44"/>
      <c r="AQ21" s="89"/>
      <c r="AR21" s="46"/>
      <c r="AS21" s="45"/>
      <c r="AT21" s="46"/>
      <c r="AU21" s="51"/>
      <c r="AV21" s="51"/>
      <c r="AW21" s="51"/>
    </row>
    <row r="22" spans="1:49" ht="12.75">
      <c r="A22" s="87"/>
      <c r="B22" s="57"/>
      <c r="C22" s="92"/>
      <c r="D22" s="88"/>
      <c r="E22" s="89"/>
      <c r="F22" s="46"/>
      <c r="G22" s="90"/>
      <c r="H22" s="89"/>
      <c r="I22" s="46"/>
      <c r="J22" s="89"/>
      <c r="K22" s="46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44"/>
      <c r="AQ22" s="89"/>
      <c r="AR22" s="46"/>
      <c r="AS22" s="45"/>
      <c r="AT22" s="46"/>
      <c r="AU22" s="51"/>
      <c r="AV22" s="51"/>
      <c r="AW22" s="51"/>
    </row>
    <row r="23" spans="1:49" ht="12.75">
      <c r="A23" s="87"/>
      <c r="B23" s="62"/>
      <c r="C23" s="92"/>
      <c r="D23" s="90"/>
      <c r="E23" s="89"/>
      <c r="F23" s="46"/>
      <c r="G23" s="90"/>
      <c r="H23" s="89"/>
      <c r="I23" s="46"/>
      <c r="J23" s="89"/>
      <c r="K23" s="46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44"/>
      <c r="AQ23" s="89"/>
      <c r="AR23" s="46"/>
      <c r="AS23" s="45"/>
      <c r="AT23" s="46"/>
      <c r="AU23" s="51"/>
      <c r="AV23" s="51"/>
      <c r="AW23" s="51"/>
    </row>
    <row r="24" spans="1:49" ht="12.75">
      <c r="A24" s="87"/>
      <c r="B24" s="93"/>
      <c r="C24" s="73"/>
      <c r="D24" s="88"/>
      <c r="E24" s="89"/>
      <c r="F24" s="46"/>
      <c r="G24" s="44"/>
      <c r="H24" s="89"/>
      <c r="I24" s="46"/>
      <c r="J24" s="89"/>
      <c r="K24" s="46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44"/>
      <c r="AQ24" s="89"/>
      <c r="AR24" s="46"/>
      <c r="AS24" s="45"/>
      <c r="AT24" s="46"/>
      <c r="AU24" s="51"/>
      <c r="AV24" s="51"/>
      <c r="AW24" s="51"/>
    </row>
    <row r="25" spans="1:49" ht="12.75">
      <c r="A25" s="87"/>
      <c r="B25" s="57"/>
      <c r="C25" s="92"/>
      <c r="D25" s="88"/>
      <c r="E25" s="89"/>
      <c r="F25" s="46"/>
      <c r="G25" s="90"/>
      <c r="H25" s="89"/>
      <c r="I25" s="46"/>
      <c r="J25" s="89"/>
      <c r="K25" s="46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44"/>
      <c r="AQ25" s="89"/>
      <c r="AR25" s="46"/>
      <c r="AS25" s="45"/>
      <c r="AT25" s="46"/>
      <c r="AU25" s="51"/>
      <c r="AV25" s="51"/>
      <c r="AW25" s="51"/>
    </row>
    <row r="26" spans="1:49" ht="12.75">
      <c r="A26" s="87"/>
      <c r="B26" s="57"/>
      <c r="C26" s="73"/>
      <c r="D26" s="88"/>
      <c r="E26" s="89"/>
      <c r="F26" s="46"/>
      <c r="G26" s="90"/>
      <c r="H26" s="89"/>
      <c r="I26" s="46"/>
      <c r="J26" s="89"/>
      <c r="K26" s="46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44"/>
      <c r="AQ26" s="89"/>
      <c r="AR26" s="46"/>
      <c r="AS26" s="45"/>
      <c r="AT26" s="46"/>
      <c r="AU26" s="51"/>
      <c r="AV26" s="51"/>
      <c r="AW26" s="51"/>
    </row>
    <row r="27" spans="1:49" ht="12.75">
      <c r="A27" s="87"/>
      <c r="B27" s="57"/>
      <c r="C27" s="92"/>
      <c r="D27" s="88"/>
      <c r="E27" s="89"/>
      <c r="F27" s="46"/>
      <c r="G27" s="44"/>
      <c r="H27" s="89"/>
      <c r="I27" s="46"/>
      <c r="J27" s="89"/>
      <c r="K27" s="46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44"/>
      <c r="AQ27" s="89"/>
      <c r="AR27" s="46"/>
      <c r="AS27" s="45"/>
      <c r="AT27" s="46"/>
      <c r="AU27" s="51"/>
      <c r="AV27" s="51"/>
      <c r="AW27" s="51"/>
    </row>
    <row r="28" spans="1:49" ht="12.75">
      <c r="A28" s="87"/>
      <c r="B28" s="57"/>
      <c r="C28" s="73"/>
      <c r="D28" s="88"/>
      <c r="E28" s="89"/>
      <c r="F28" s="46"/>
      <c r="G28" s="90"/>
      <c r="H28" s="89"/>
      <c r="I28" s="46"/>
      <c r="J28" s="89"/>
      <c r="K28" s="46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44"/>
      <c r="AQ28" s="89"/>
      <c r="AR28" s="46"/>
      <c r="AS28" s="45"/>
      <c r="AT28" s="46"/>
      <c r="AU28" s="51"/>
      <c r="AV28" s="51"/>
      <c r="AW28" s="51"/>
    </row>
    <row r="29" spans="1:49" ht="12.75">
      <c r="A29" s="87"/>
      <c r="B29" s="57"/>
      <c r="C29" s="73"/>
      <c r="D29" s="88"/>
      <c r="E29" s="89"/>
      <c r="F29" s="46"/>
      <c r="G29" s="44"/>
      <c r="H29" s="89"/>
      <c r="I29" s="46"/>
      <c r="J29" s="89"/>
      <c r="K29" s="46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44"/>
      <c r="AQ29" s="89"/>
      <c r="AR29" s="46"/>
      <c r="AS29" s="45"/>
      <c r="AT29" s="46"/>
      <c r="AU29" s="51"/>
      <c r="AV29" s="51"/>
      <c r="AW29" s="51"/>
    </row>
    <row r="30" spans="1:46" ht="12.75">
      <c r="A30" s="87"/>
      <c r="B30" s="57"/>
      <c r="C30" s="94"/>
      <c r="D30" s="88"/>
      <c r="E30" s="89"/>
      <c r="F30" s="46"/>
      <c r="G30" s="90"/>
      <c r="H30" s="89"/>
      <c r="I30" s="46"/>
      <c r="J30" s="89"/>
      <c r="K30" s="46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44"/>
      <c r="AQ30" s="89"/>
      <c r="AR30" s="46"/>
      <c r="AS30" s="45"/>
      <c r="AT30" s="46"/>
    </row>
    <row r="31" spans="1:46" ht="12.75">
      <c r="A31" s="87"/>
      <c r="B31" s="57"/>
      <c r="C31" s="73"/>
      <c r="D31" s="90"/>
      <c r="E31" s="89"/>
      <c r="F31" s="46"/>
      <c r="G31" s="91"/>
      <c r="H31" s="89"/>
      <c r="I31" s="46"/>
      <c r="J31" s="89"/>
      <c r="K31" s="46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44"/>
      <c r="AQ31" s="89"/>
      <c r="AR31" s="46"/>
      <c r="AS31" s="45"/>
      <c r="AT31" s="46"/>
    </row>
    <row r="32" spans="1:46" ht="12.75">
      <c r="A32" s="87"/>
      <c r="B32" s="57"/>
      <c r="C32" s="92"/>
      <c r="D32" s="90"/>
      <c r="E32" s="89"/>
      <c r="F32" s="46"/>
      <c r="G32" s="90"/>
      <c r="H32" s="89"/>
      <c r="I32" s="46"/>
      <c r="J32" s="89"/>
      <c r="K32" s="46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44"/>
      <c r="AQ32" s="89"/>
      <c r="AR32" s="46"/>
      <c r="AS32" s="45"/>
      <c r="AT32" s="46"/>
    </row>
    <row r="33" spans="1:46" ht="12.75">
      <c r="A33" s="87"/>
      <c r="B33" s="57"/>
      <c r="C33" s="94"/>
      <c r="D33" s="88"/>
      <c r="E33" s="89"/>
      <c r="F33" s="46"/>
      <c r="G33" s="90"/>
      <c r="H33" s="89"/>
      <c r="I33" s="46"/>
      <c r="J33" s="89"/>
      <c r="K33" s="46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44"/>
      <c r="AQ33" s="89"/>
      <c r="AR33" s="46"/>
      <c r="AS33" s="45"/>
      <c r="AT33" s="46"/>
    </row>
    <row r="34" spans="1:46" ht="12.75">
      <c r="A34" s="87"/>
      <c r="B34" s="57"/>
      <c r="C34" s="73"/>
      <c r="D34" s="88"/>
      <c r="E34" s="89"/>
      <c r="F34" s="46"/>
      <c r="G34" s="90"/>
      <c r="H34" s="89"/>
      <c r="I34" s="46"/>
      <c r="J34" s="89"/>
      <c r="K34" s="46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44"/>
      <c r="AQ34" s="89"/>
      <c r="AR34" s="46"/>
      <c r="AS34" s="45"/>
      <c r="AT34" s="46"/>
    </row>
    <row r="35" spans="4:42" ht="12.75">
      <c r="D35" s="51"/>
      <c r="E35" s="55"/>
      <c r="F35" s="56"/>
      <c r="G35" s="51"/>
      <c r="H35" s="51"/>
      <c r="I35" s="51"/>
      <c r="J35" s="55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</row>
    <row r="36" spans="4:42" ht="12.75">
      <c r="D36" s="51"/>
      <c r="E36" s="55"/>
      <c r="F36" s="56"/>
      <c r="G36" s="51"/>
      <c r="H36" s="51"/>
      <c r="I36" s="51"/>
      <c r="J36" s="55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</row>
    <row r="37" spans="4:42" ht="12.75">
      <c r="D37" s="51"/>
      <c r="E37" s="55"/>
      <c r="F37" s="56"/>
      <c r="G37" s="51"/>
      <c r="H37" s="51"/>
      <c r="I37" s="51"/>
      <c r="J37" s="55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</row>
    <row r="38" spans="4:42" ht="12.75">
      <c r="D38" s="51"/>
      <c r="E38" s="55"/>
      <c r="F38" s="56"/>
      <c r="G38" s="51"/>
      <c r="H38" s="51"/>
      <c r="I38" s="51"/>
      <c r="J38" s="55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4:42" ht="12.75">
      <c r="D39" s="51"/>
      <c r="E39" s="55"/>
      <c r="F39" s="56"/>
      <c r="G39" s="51"/>
      <c r="H39" s="51"/>
      <c r="I39" s="51"/>
      <c r="J39" s="55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spans="4:42" ht="12.75">
      <c r="D40" s="51"/>
      <c r="E40" s="55"/>
      <c r="F40" s="56"/>
      <c r="G40" s="51"/>
      <c r="H40" s="51"/>
      <c r="I40" s="51"/>
      <c r="J40" s="55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</row>
    <row r="41" spans="4:42" ht="12.75">
      <c r="D41" s="51"/>
      <c r="E41" s="55"/>
      <c r="F41" s="56"/>
      <c r="G41" s="51"/>
      <c r="H41" s="51"/>
      <c r="I41" s="51"/>
      <c r="J41" s="55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4:42" ht="12.75">
      <c r="D42" s="51"/>
      <c r="E42" s="55"/>
      <c r="F42" s="56"/>
      <c r="G42" s="51"/>
      <c r="H42" s="51"/>
      <c r="I42" s="51"/>
      <c r="J42" s="55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4:42" ht="12.75">
      <c r="D43" s="51"/>
      <c r="E43" s="55"/>
      <c r="F43" s="56"/>
      <c r="G43" s="51"/>
      <c r="H43" s="51"/>
      <c r="I43" s="51"/>
      <c r="J43" s="55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  <row r="44" spans="4:42" ht="12.75">
      <c r="D44" s="51"/>
      <c r="E44" s="55"/>
      <c r="F44" s="56"/>
      <c r="G44" s="51"/>
      <c r="H44" s="51"/>
      <c r="I44" s="51"/>
      <c r="J44" s="55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</row>
    <row r="45" spans="4:42" ht="12.75">
      <c r="D45" s="51"/>
      <c r="E45" s="55"/>
      <c r="F45" s="56"/>
      <c r="G45" s="51"/>
      <c r="H45" s="51"/>
      <c r="I45" s="51"/>
      <c r="J45" s="55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</row>
    <row r="46" spans="4:42" ht="12.75">
      <c r="D46" s="51"/>
      <c r="E46" s="55"/>
      <c r="F46" s="56"/>
      <c r="G46" s="51"/>
      <c r="H46" s="51"/>
      <c r="I46" s="51"/>
      <c r="J46" s="55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</row>
    <row r="47" spans="4:42" ht="12.75">
      <c r="D47" s="51"/>
      <c r="E47" s="55"/>
      <c r="F47" s="56"/>
      <c r="G47" s="51"/>
      <c r="H47" s="51"/>
      <c r="I47" s="51"/>
      <c r="J47" s="55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</row>
    <row r="48" spans="4:42" ht="12.75">
      <c r="D48" s="51"/>
      <c r="E48" s="55"/>
      <c r="F48" s="56"/>
      <c r="G48" s="51"/>
      <c r="H48" s="51"/>
      <c r="I48" s="51"/>
      <c r="J48" s="55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</row>
    <row r="49" spans="4:42" ht="12.75">
      <c r="D49" s="51"/>
      <c r="E49" s="55"/>
      <c r="F49" s="56"/>
      <c r="G49" s="51"/>
      <c r="H49" s="51"/>
      <c r="I49" s="51"/>
      <c r="J49" s="55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</row>
    <row r="50" spans="4:42" ht="12.75">
      <c r="D50" s="51"/>
      <c r="E50" s="55"/>
      <c r="F50" s="56"/>
      <c r="G50" s="51"/>
      <c r="H50" s="51"/>
      <c r="I50" s="51"/>
      <c r="J50" s="55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</row>
    <row r="51" spans="4:42" ht="12.75">
      <c r="D51" s="51"/>
      <c r="E51" s="55"/>
      <c r="F51" s="56"/>
      <c r="G51" s="51"/>
      <c r="H51" s="51"/>
      <c r="I51" s="51"/>
      <c r="J51" s="55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</row>
    <row r="52" spans="4:42" ht="12.75">
      <c r="D52" s="51"/>
      <c r="E52" s="55"/>
      <c r="F52" s="56"/>
      <c r="G52" s="51"/>
      <c r="H52" s="51"/>
      <c r="I52" s="51"/>
      <c r="J52" s="55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</row>
    <row r="53" spans="4:42" ht="12.75">
      <c r="D53" s="51"/>
      <c r="E53" s="55"/>
      <c r="F53" s="56"/>
      <c r="G53" s="51"/>
      <c r="H53" s="51"/>
      <c r="I53" s="51"/>
      <c r="J53" s="55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</row>
    <row r="54" spans="4:42" ht="12.75">
      <c r="D54" s="51"/>
      <c r="E54" s="55"/>
      <c r="F54" s="56"/>
      <c r="G54" s="51"/>
      <c r="H54" s="51"/>
      <c r="I54" s="51"/>
      <c r="J54" s="55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</row>
    <row r="55" spans="4:42" ht="12.75">
      <c r="D55" s="51"/>
      <c r="E55" s="55"/>
      <c r="F55" s="56"/>
      <c r="G55" s="51"/>
      <c r="H55" s="51"/>
      <c r="I55" s="51"/>
      <c r="J55" s="55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</row>
    <row r="56" spans="4:42" ht="12.75">
      <c r="D56" s="51"/>
      <c r="E56" s="55"/>
      <c r="F56" s="56"/>
      <c r="G56" s="51"/>
      <c r="H56" s="51"/>
      <c r="I56" s="51"/>
      <c r="J56" s="55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</row>
    <row r="57" spans="4:42" ht="12.75">
      <c r="D57" s="51"/>
      <c r="E57" s="55"/>
      <c r="F57" s="56"/>
      <c r="G57" s="51"/>
      <c r="H57" s="51"/>
      <c r="I57" s="51"/>
      <c r="J57" s="55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</row>
    <row r="58" spans="4:42" ht="12.75">
      <c r="D58" s="51"/>
      <c r="E58" s="55"/>
      <c r="F58" s="56"/>
      <c r="G58" s="51"/>
      <c r="H58" s="51"/>
      <c r="I58" s="51"/>
      <c r="J58" s="55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</row>
    <row r="59" spans="4:42" ht="12.75">
      <c r="D59" s="51"/>
      <c r="E59" s="55"/>
      <c r="F59" s="56"/>
      <c r="G59" s="51"/>
      <c r="H59" s="51"/>
      <c r="I59" s="51"/>
      <c r="J59" s="55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</row>
    <row r="60" spans="4:42" ht="12.75">
      <c r="D60" s="51"/>
      <c r="E60" s="55"/>
      <c r="F60" s="56"/>
      <c r="G60" s="51"/>
      <c r="H60" s="51"/>
      <c r="I60" s="51"/>
      <c r="J60" s="55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</row>
    <row r="61" spans="4:42" ht="12.75">
      <c r="D61" s="51"/>
      <c r="E61" s="55"/>
      <c r="F61" s="56"/>
      <c r="G61" s="51"/>
      <c r="H61" s="51"/>
      <c r="I61" s="51"/>
      <c r="J61" s="55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</row>
    <row r="62" spans="4:42" ht="12.75">
      <c r="D62" s="51"/>
      <c r="E62" s="55"/>
      <c r="F62" s="56"/>
      <c r="G62" s="51"/>
      <c r="H62" s="51"/>
      <c r="I62" s="51"/>
      <c r="J62" s="55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</row>
    <row r="63" spans="4:42" ht="12.75"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</row>
    <row r="64" spans="4:42" ht="12.75"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</row>
    <row r="65" spans="4:42" ht="12.75"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</row>
    <row r="66" spans="4:42" ht="12.75"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</row>
    <row r="67" spans="4:42" ht="12.75"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</row>
    <row r="68" spans="4:42" ht="12.75"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</row>
    <row r="69" spans="4:42" ht="12.75"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</row>
    <row r="70" spans="4:42" ht="12.75"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</row>
    <row r="71" spans="4:42" ht="12.75"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</row>
    <row r="72" spans="4:42" ht="12.75"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</row>
    <row r="73" spans="4:42" ht="12.75"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</row>
    <row r="74" spans="4:42" ht="12.75"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</row>
    <row r="75" spans="4:42" ht="12.75"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</row>
    <row r="76" spans="4:42" ht="12.75"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</row>
    <row r="77" spans="4:42" ht="12.75"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</row>
    <row r="78" spans="4:42" ht="12.75"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</row>
    <row r="79" spans="4:42" ht="12.75"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</row>
    <row r="80" spans="4:42" ht="12.75"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</row>
    <row r="81" spans="4:42" ht="12.75"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</row>
    <row r="82" spans="4:42" ht="12.75"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</row>
    <row r="83" spans="4:42" ht="12.75"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</row>
    <row r="84" spans="4:42" ht="12.75"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</row>
    <row r="85" spans="4:42" ht="12.75"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</row>
    <row r="86" spans="4:42" ht="12.75"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</row>
    <row r="87" spans="4:42" ht="12.75"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</row>
    <row r="88" spans="4:42" ht="12.75"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</row>
    <row r="89" spans="4:42" ht="12.75"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</row>
    <row r="90" spans="4:42" ht="12.75"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</row>
    <row r="91" spans="4:42" ht="12.75"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</row>
    <row r="92" spans="4:42" ht="12.75"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</row>
    <row r="93" spans="4:42" ht="12.75"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</row>
    <row r="94" spans="4:42" ht="12.75"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</row>
    <row r="95" spans="4:42" ht="12.75"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</row>
    <row r="96" spans="4:42" ht="12.75"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</row>
    <row r="97" spans="4:42" ht="12.75"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</row>
    <row r="98" spans="4:42" ht="12.75"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</row>
    <row r="99" spans="4:42" ht="12.75"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</row>
    <row r="100" spans="4:42" ht="12.75"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</row>
    <row r="101" spans="4:42" ht="12.75"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</row>
    <row r="102" spans="4:42" ht="12.75"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</row>
    <row r="103" spans="4:42" ht="12.75"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</row>
    <row r="104" spans="4:42" ht="12.75"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</row>
    <row r="105" spans="4:42" ht="12.75"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</row>
    <row r="106" spans="4:42" ht="12.75"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</row>
    <row r="107" spans="4:42" ht="12.75"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</row>
    <row r="108" spans="4:42" ht="12.75"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</row>
    <row r="109" spans="4:42" ht="12.75"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</row>
    <row r="110" spans="4:42" ht="12.75"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</row>
    <row r="111" spans="4:42" ht="12.75"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</row>
    <row r="112" spans="4:42" ht="12.75"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</row>
    <row r="113" spans="4:42" ht="12.75"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</row>
    <row r="114" spans="4:42" ht="12.75"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</row>
    <row r="115" spans="4:42" ht="12.75"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</row>
    <row r="116" spans="4:42" ht="12.75"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</row>
    <row r="117" spans="4:42" ht="12.75"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</row>
    <row r="118" spans="4:42" ht="12.75"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</row>
    <row r="119" spans="4:42" ht="12.75"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</row>
    <row r="120" spans="4:42" ht="12.75"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</row>
    <row r="121" spans="4:42" ht="12.75"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</row>
    <row r="122" spans="4:42" ht="12.75"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</row>
    <row r="123" spans="4:42" ht="12.75"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</row>
    <row r="124" spans="4:42" ht="12.75"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</row>
    <row r="125" spans="4:42" ht="12.75"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</row>
    <row r="126" spans="4:42" ht="12.75"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</row>
    <row r="127" spans="4:42" ht="12.75"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</row>
    <row r="128" spans="4:42" ht="12.75"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</row>
    <row r="129" spans="4:42" ht="12.75"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</row>
    <row r="130" spans="4:42" ht="12.75"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</row>
    <row r="131" spans="4:42" ht="12.75"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</row>
    <row r="132" spans="4:42" ht="12.75"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</row>
    <row r="133" spans="4:42" ht="12.75"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</row>
    <row r="134" spans="4:42" ht="12.75"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</row>
    <row r="135" spans="4:42" ht="12.75"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</row>
    <row r="136" spans="4:42" ht="12.75"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</row>
    <row r="137" spans="4:42" ht="12.75"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</row>
    <row r="138" spans="4:42" ht="12.75"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</row>
    <row r="139" spans="4:42" ht="12.75"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</row>
    <row r="140" spans="4:42" ht="12.75"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</row>
    <row r="141" spans="4:42" ht="12.75"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</row>
    <row r="142" spans="4:42" ht="12.75"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</row>
    <row r="143" spans="4:42" ht="12.75"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</row>
    <row r="144" spans="4:42" ht="12.75"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</row>
    <row r="145" spans="4:42" ht="12.75"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</row>
    <row r="146" spans="4:42" ht="12.75"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</row>
    <row r="147" spans="4:42" ht="12.75"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</row>
    <row r="148" spans="4:42" ht="12.75"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</row>
    <row r="149" spans="4:42" ht="12.75"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</row>
  </sheetData>
  <sheetProtection/>
  <mergeCells count="5">
    <mergeCell ref="A1:A2"/>
    <mergeCell ref="B1:B2"/>
    <mergeCell ref="C1:C2"/>
    <mergeCell ref="AP1:AR1"/>
    <mergeCell ref="D1:F1"/>
  </mergeCells>
  <printOptions horizontalCentered="1"/>
  <pageMargins left="0.5511811023622047" right="0.5905511811023623" top="0.5" bottom="0.5118110236220472" header="0.28" footer="0.5118110236220472"/>
  <pageSetup fitToHeight="2" horizontalDpi="300" verticalDpi="300" orientation="landscape" paperSize="9" r:id="rId1"/>
  <headerFooter alignWithMargins="0">
    <oddHeader>&amp;CKATEGORIA  TD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spans="1:12" ht="12.75">
      <c r="A1" s="141" t="s">
        <v>3</v>
      </c>
      <c r="B1" s="142"/>
      <c r="C1" s="143" t="s">
        <v>4</v>
      </c>
      <c r="D1" s="144"/>
      <c r="E1" s="145" t="s">
        <v>20</v>
      </c>
      <c r="F1" s="146"/>
      <c r="G1" s="147" t="s">
        <v>21</v>
      </c>
      <c r="H1" s="148"/>
      <c r="I1" s="138"/>
      <c r="J1" s="139"/>
      <c r="K1" s="140"/>
      <c r="L1" s="140"/>
    </row>
    <row r="2" spans="1:12" ht="12.75">
      <c r="A2" s="39" t="s">
        <v>5</v>
      </c>
      <c r="B2" s="39">
        <v>1530</v>
      </c>
      <c r="C2" s="40" t="s">
        <v>5</v>
      </c>
      <c r="D2" s="40">
        <v>900</v>
      </c>
      <c r="E2" s="41" t="s">
        <v>5</v>
      </c>
      <c r="F2" s="41">
        <v>1170</v>
      </c>
      <c r="G2" s="42" t="s">
        <v>5</v>
      </c>
      <c r="H2" s="42">
        <v>1080</v>
      </c>
      <c r="I2" s="43" t="s">
        <v>5</v>
      </c>
      <c r="J2" s="43"/>
      <c r="K2" s="54"/>
      <c r="L2" s="54"/>
    </row>
    <row r="3" spans="1:12" ht="12.75">
      <c r="A3" s="39" t="s">
        <v>6</v>
      </c>
      <c r="B3" s="39">
        <v>1080</v>
      </c>
      <c r="C3" s="40" t="s">
        <v>6</v>
      </c>
      <c r="D3" s="40">
        <v>1560</v>
      </c>
      <c r="E3" s="41" t="s">
        <v>6</v>
      </c>
      <c r="F3" s="41">
        <v>900</v>
      </c>
      <c r="G3" s="42" t="s">
        <v>6</v>
      </c>
      <c r="H3" s="42">
        <v>960</v>
      </c>
      <c r="I3" s="43"/>
      <c r="J3" s="43"/>
      <c r="K3" s="54"/>
      <c r="L3" s="54"/>
    </row>
    <row r="4" spans="1:12" ht="12.75">
      <c r="A4" s="39" t="s">
        <v>7</v>
      </c>
      <c r="B4" s="39">
        <v>990</v>
      </c>
      <c r="C4" s="40" t="s">
        <v>7</v>
      </c>
      <c r="D4" s="40">
        <v>840</v>
      </c>
      <c r="E4" s="41" t="s">
        <v>7</v>
      </c>
      <c r="F4" s="41">
        <v>990</v>
      </c>
      <c r="G4" s="42" t="s">
        <v>7</v>
      </c>
      <c r="H4" s="42">
        <v>990</v>
      </c>
      <c r="I4" s="43"/>
      <c r="J4" s="43"/>
      <c r="K4" s="54"/>
      <c r="L4" s="54"/>
    </row>
    <row r="5" spans="1:12" ht="12.75">
      <c r="A5" s="39" t="s">
        <v>8</v>
      </c>
      <c r="B5" s="39"/>
      <c r="C5" s="40" t="s">
        <v>8</v>
      </c>
      <c r="D5" s="40"/>
      <c r="E5" s="41" t="s">
        <v>8</v>
      </c>
      <c r="F5" s="41"/>
      <c r="G5" s="42" t="s">
        <v>8</v>
      </c>
      <c r="H5" s="42"/>
      <c r="I5" s="43"/>
      <c r="J5" s="43"/>
      <c r="K5" s="54"/>
      <c r="L5" s="54"/>
    </row>
  </sheetData>
  <sheetProtection/>
  <mergeCells count="6">
    <mergeCell ref="I1:J1"/>
    <mergeCell ref="K1:L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Bartek</cp:lastModifiedBy>
  <cp:lastPrinted>2010-09-18T23:37:18Z</cp:lastPrinted>
  <dcterms:created xsi:type="dcterms:W3CDTF">1998-06-05T10:25:00Z</dcterms:created>
  <dcterms:modified xsi:type="dcterms:W3CDTF">2010-09-18T23:39:08Z</dcterms:modified>
  <cp:category/>
  <cp:version/>
  <cp:contentType/>
  <cp:contentStatus/>
</cp:coreProperties>
</file>