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480" windowHeight="10836" activeTab="0"/>
  </bookViews>
  <sheets>
    <sheet name="TS" sheetId="1" r:id="rId1"/>
    <sheet name="TJ" sheetId="2" r:id="rId2"/>
    <sheet name="TM" sheetId="3" r:id="rId3"/>
  </sheets>
  <definedNames>
    <definedName name="_xlnm.Print_Area" localSheetId="1">'TJ'!$A$1:$AD$11</definedName>
    <definedName name="_xlnm.Print_Area" localSheetId="0">'TS'!$A$1:$AD$15</definedName>
    <definedName name="tabela" localSheetId="1">'TJ'!$A$4:$AD$54</definedName>
    <definedName name="tabela" localSheetId="2">'TM'!$A$4:$AD$50</definedName>
    <definedName name="tabela">'TS'!$A$4:$AD$52</definedName>
    <definedName name="_xlnm.Print_Titles" localSheetId="1">'TJ'!$3:$4</definedName>
    <definedName name="_xlnm.Print_Titles" localSheetId="2">'TM'!$3:$4</definedName>
    <definedName name="_xlnm.Print_Titles" localSheetId="0">'TS'!$3:$4</definedName>
  </definedNames>
  <calcPr fullCalcOnLoad="1"/>
</workbook>
</file>

<file path=xl/sharedStrings.xml><?xml version="1.0" encoding="utf-8"?>
<sst xmlns="http://schemas.openxmlformats.org/spreadsheetml/2006/main" count="712" uniqueCount="133">
  <si>
    <t>Kategoria</t>
  </si>
  <si>
    <t>Etap 1</t>
  </si>
  <si>
    <t>Etap 2</t>
  </si>
  <si>
    <t>po E2</t>
  </si>
  <si>
    <t>po E2</t>
  </si>
  <si>
    <t>Etap 3</t>
  </si>
  <si>
    <t>po E3</t>
  </si>
  <si>
    <t>po E3</t>
  </si>
  <si>
    <t>Etap 4</t>
  </si>
  <si>
    <t>Miejsce</t>
  </si>
  <si>
    <t>Nr druż.</t>
  </si>
  <si>
    <t>Klub/Szkoła</t>
  </si>
  <si>
    <t>Miejscowość</t>
  </si>
  <si>
    <t>Suma PP</t>
  </si>
  <si>
    <t>PK</t>
  </si>
  <si>
    <t>PP</t>
  </si>
  <si>
    <t>Miejsce</t>
  </si>
  <si>
    <t>PP</t>
  </si>
  <si>
    <t>M</t>
  </si>
  <si>
    <t>PK</t>
  </si>
  <si>
    <t>PP</t>
  </si>
  <si>
    <t>Miejsce</t>
  </si>
  <si>
    <t>PP</t>
  </si>
  <si>
    <t>M</t>
  </si>
  <si>
    <t>PK</t>
  </si>
  <si>
    <t>PP</t>
  </si>
  <si>
    <t>Miejsce</t>
  </si>
  <si>
    <t>Limit czasu</t>
  </si>
  <si>
    <t>PP wzór</t>
  </si>
  <si>
    <t>błąd?</t>
  </si>
  <si>
    <t>Drużyna</t>
  </si>
  <si>
    <t>Stała etapu</t>
  </si>
  <si>
    <t>Limit spóźnień</t>
  </si>
  <si>
    <t>abs</t>
  </si>
  <si>
    <t>TS</t>
  </si>
  <si>
    <t>TJ</t>
  </si>
  <si>
    <t>TM</t>
  </si>
  <si>
    <t>Jakub Trętowicz, Karol Kabała</t>
  </si>
  <si>
    <t>KKT Salamandra</t>
  </si>
  <si>
    <t>Kolbuszowa</t>
  </si>
  <si>
    <t>Patrycja Wacht, Jadwiga Czachor</t>
  </si>
  <si>
    <t>Kasia Maliborska,Karolina Wojtanowska</t>
  </si>
  <si>
    <t>Rafał Mierzejewski, Konrad Bajor</t>
  </si>
  <si>
    <t>Łukasz Magda</t>
  </si>
  <si>
    <t>Damian Bajor</t>
  </si>
  <si>
    <t>Nowa Wieś</t>
  </si>
  <si>
    <t>Maciej Kutyła, Mateusz Wiącek</t>
  </si>
  <si>
    <t>Magda Kolano, Marta Kozłowska</t>
  </si>
  <si>
    <t>Sprężyna</t>
  </si>
  <si>
    <t>Łętownia</t>
  </si>
  <si>
    <t>Patryk Kruczkowski, Patryk Dobrzycki</t>
  </si>
  <si>
    <t>Gimnazjum</t>
  </si>
  <si>
    <t>Dominik Bukała, Arkadiusz Kozyra</t>
  </si>
  <si>
    <t>Darek Madej, Krystian Mierzwa</t>
  </si>
  <si>
    <t>Lasovia</t>
  </si>
  <si>
    <t>Kasia Paszek, Paula Błąd</t>
  </si>
  <si>
    <t>LO CHROBRY</t>
  </si>
  <si>
    <t>Piotr Perlak, Damian Konieczny</t>
  </si>
  <si>
    <t>SKGK PRZYGODA</t>
  </si>
  <si>
    <t>Nowa Sarzyna</t>
  </si>
  <si>
    <t>Jan Ryzner, Michał Zapart</t>
  </si>
  <si>
    <t>Karol Strojek, Daniel Potaczała</t>
  </si>
  <si>
    <t>Konrad Padowski, Mateusz Michna</t>
  </si>
  <si>
    <t>Ermina Piech, Klaudia Gilarska</t>
  </si>
  <si>
    <t>Tworkowski Bartosz, Przemysław Kak</t>
  </si>
  <si>
    <t>Gabriela Smycz, Maria Paszek</t>
  </si>
  <si>
    <t>Sylwia Biały, Natalia Jagieła</t>
  </si>
  <si>
    <t>Mateusz Matusiak, Paweł Wisniewski</t>
  </si>
  <si>
    <t>Sylwiusz Bogdan, Paweł Łata</t>
  </si>
  <si>
    <t>GIMNAZJUM</t>
  </si>
  <si>
    <t>Wola Zarczycka</t>
  </si>
  <si>
    <t>Wojciech Wraga, Robert Dec</t>
  </si>
  <si>
    <t>Joannna Sarzyńska, Ewelina Łoin</t>
  </si>
  <si>
    <t>Magda Lorenc, Tomasz Gąska</t>
  </si>
  <si>
    <t>Adraian Łyko, Karol Gongola</t>
  </si>
  <si>
    <t>Pańczyszyn Paulina, Steciuk Adam</t>
  </si>
  <si>
    <t>SKKT</t>
  </si>
  <si>
    <t>Ustrzyki Dolne</t>
  </si>
  <si>
    <t>Lenard Seweryn, Wołoszyn Wojciech</t>
  </si>
  <si>
    <t>Czemiak Aleksandra, Orłowska Paulina</t>
  </si>
  <si>
    <t xml:space="preserve">  Lachowska Karolina, Markowicz Dominika</t>
  </si>
  <si>
    <t>Jamróz Julita, Orłowska Klaudia</t>
  </si>
  <si>
    <t>Jarocka Justyna, Wójtowicz Zuzanna</t>
  </si>
  <si>
    <t>Gwóźdź Urszula, Płoszyński Mateusz</t>
  </si>
  <si>
    <t>Malisiewicz Michał, Bańka Konrad</t>
  </si>
  <si>
    <t>Prezentki</t>
  </si>
  <si>
    <t>Rzeszów</t>
  </si>
  <si>
    <t>Działowski Krzysztof, Jarosz Piotr</t>
  </si>
  <si>
    <t>Kielar Katarzyna, Chmiel-Piechocińska Aleksandra</t>
  </si>
  <si>
    <t>Ilnicka Amelia, Rys Melania</t>
  </si>
  <si>
    <t>Fluda Magdalena, Woźniak Patrycja</t>
  </si>
  <si>
    <t>Panek Daniel, Kusy Mateusz</t>
  </si>
  <si>
    <t>Dominika Kocój, Mateusz Bielecki</t>
  </si>
  <si>
    <t>Leżajsk</t>
  </si>
  <si>
    <t>Mateusz Styga</t>
  </si>
  <si>
    <t>Sylwester Kusy, Sebastian Filip</t>
  </si>
  <si>
    <t>Mateusz Czerwonka, Damian Stachnio</t>
  </si>
  <si>
    <t>Paul Adrian, Wośko Przemysław</t>
  </si>
  <si>
    <t>SKKT PTTK</t>
  </si>
  <si>
    <t>Otręba Karol, Seroka Kamil</t>
  </si>
  <si>
    <t>Kamil Smycz</t>
  </si>
  <si>
    <t>Mirosław Marek</t>
  </si>
  <si>
    <t>Rybski Andrzej</t>
  </si>
  <si>
    <t>Gorgol Katarzyna</t>
  </si>
  <si>
    <t>Lublin</t>
  </si>
  <si>
    <t>Gorgol Marek</t>
  </si>
  <si>
    <t>Nowa Dęba</t>
  </si>
  <si>
    <t>Łukasz Motylski</t>
  </si>
  <si>
    <t>Krzątka</t>
  </si>
  <si>
    <t>Dorota Haptaś</t>
  </si>
  <si>
    <t>InOchodziec</t>
  </si>
  <si>
    <t>SK PTSM WAGABUNDA</t>
  </si>
  <si>
    <t>Czarna Sędziszowska</t>
  </si>
  <si>
    <t>Czyż Aleksander</t>
  </si>
  <si>
    <t>Frynas Sławomir</t>
  </si>
  <si>
    <t>Franus Robert</t>
  </si>
  <si>
    <t>Jamroz Paweł</t>
  </si>
  <si>
    <t>Marek Baran, Patryk Misiak</t>
  </si>
  <si>
    <t>Agnieszka Madej, Agnieszka Łach</t>
  </si>
  <si>
    <t>Artur Jagiełło, Mateusz Czadowski</t>
  </si>
  <si>
    <t>Miłosz Półćwiartek, Adrian Zdrzalik</t>
  </si>
  <si>
    <t>Przydział Konrad</t>
  </si>
  <si>
    <t>Zadkowski Grzegorz, Karasińska Maria</t>
  </si>
  <si>
    <t>Łukasz Pawlica, Krzysztof Grab</t>
  </si>
  <si>
    <t>nkl</t>
  </si>
  <si>
    <t>Damian Machowski, Mateusz Misiak</t>
  </si>
  <si>
    <t>Leżajsk/Nowa Sarzyna</t>
  </si>
  <si>
    <t>WAGABUNDA/ZS Nowa Sarzyna</t>
  </si>
  <si>
    <t>SKKT PTTK/ZST LEŻAJSK</t>
  </si>
  <si>
    <t>SKKT PTTK/ZS Leżajsk</t>
  </si>
  <si>
    <t>ZS Nowa Sarzyna/Kamień</t>
  </si>
  <si>
    <t>Gimnazjum/Sprężyna</t>
  </si>
  <si>
    <t>Gimnazjum/Spręzyna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</si>
</sst>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2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22" borderId="10" xfId="0" applyFont="1" applyFill="1" applyBorder="1" applyAlignment="1" applyProtection="1">
      <alignment horizontal="center" wrapText="1"/>
      <protection locked="0"/>
    </xf>
    <xf numFmtId="1" fontId="8" fillId="22" borderId="11" xfId="0" applyNumberFormat="1" applyFont="1" applyFill="1" applyBorder="1" applyAlignment="1" applyProtection="1">
      <alignment horizontal="center" wrapText="1"/>
      <protection locked="0"/>
    </xf>
    <xf numFmtId="0" fontId="8" fillId="22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22" borderId="13" xfId="0" applyFont="1" applyFill="1" applyBorder="1" applyAlignment="1" applyProtection="1">
      <alignment horizontal="center"/>
      <protection locked="0"/>
    </xf>
    <xf numFmtId="1" fontId="8" fillId="22" borderId="14" xfId="0" applyNumberFormat="1" applyFont="1" applyFill="1" applyBorder="1" applyAlignment="1" applyProtection="1">
      <alignment horizontal="center"/>
      <protection locked="0"/>
    </xf>
    <xf numFmtId="0" fontId="8" fillId="22" borderId="1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textRotation="90"/>
      <protection locked="0"/>
    </xf>
    <xf numFmtId="0" fontId="2" fillId="0" borderId="23" xfId="0" applyFont="1" applyBorder="1" applyAlignment="1" applyProtection="1">
      <alignment horizontal="center" textRotation="90"/>
      <protection locked="0"/>
    </xf>
    <xf numFmtId="0" fontId="2" fillId="0" borderId="24" xfId="0" applyFont="1" applyBorder="1" applyAlignment="1" applyProtection="1">
      <alignment horizontal="center" textRotation="90"/>
      <protection locked="0"/>
    </xf>
    <xf numFmtId="0" fontId="5" fillId="24" borderId="20" xfId="0" applyFont="1" applyFill="1" applyBorder="1" applyAlignment="1" applyProtection="1">
      <alignment/>
      <protection locked="0"/>
    </xf>
    <xf numFmtId="0" fontId="5" fillId="25" borderId="25" xfId="0" applyFont="1" applyFill="1" applyBorder="1" applyAlignment="1" applyProtection="1">
      <alignment horizontal="center"/>
      <protection locked="0"/>
    </xf>
    <xf numFmtId="0" fontId="5" fillId="25" borderId="26" xfId="0" applyFont="1" applyFill="1" applyBorder="1" applyAlignment="1" applyProtection="1">
      <alignment/>
      <protection locked="0"/>
    </xf>
    <xf numFmtId="0" fontId="5" fillId="25" borderId="27" xfId="0" applyFont="1" applyFill="1" applyBorder="1" applyAlignment="1" applyProtection="1">
      <alignment/>
      <protection locked="0"/>
    </xf>
    <xf numFmtId="1" fontId="5" fillId="0" borderId="26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 textRotation="90"/>
      <protection locked="0"/>
    </xf>
    <xf numFmtId="0" fontId="5" fillId="0" borderId="30" xfId="0" applyFont="1" applyBorder="1" applyAlignment="1" applyProtection="1">
      <alignment horizontal="center" textRotation="90"/>
      <protection locked="0"/>
    </xf>
    <xf numFmtId="0" fontId="5" fillId="0" borderId="16" xfId="0" applyFont="1" applyBorder="1" applyAlignment="1" applyProtection="1">
      <alignment horizontal="center" textRotation="90"/>
      <protection locked="0"/>
    </xf>
    <xf numFmtId="0" fontId="5" fillId="0" borderId="17" xfId="0" applyFont="1" applyBorder="1" applyAlignment="1" applyProtection="1">
      <alignment/>
      <protection locked="0"/>
    </xf>
    <xf numFmtId="0" fontId="6" fillId="25" borderId="31" xfId="0" applyFont="1" applyFill="1" applyBorder="1" applyAlignment="1" applyProtection="1">
      <alignment horizontal="center"/>
      <protection locked="0"/>
    </xf>
    <xf numFmtId="0" fontId="6" fillId="25" borderId="32" xfId="0" applyFont="1" applyFill="1" applyBorder="1" applyAlignment="1" applyProtection="1">
      <alignment vertical="center" wrapText="1"/>
      <protection locked="0"/>
    </xf>
    <xf numFmtId="0" fontId="6" fillId="25" borderId="33" xfId="0" applyFont="1" applyFill="1" applyBorder="1" applyAlignment="1" applyProtection="1">
      <alignment/>
      <protection locked="0"/>
    </xf>
    <xf numFmtId="0" fontId="6" fillId="25" borderId="34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25" borderId="35" xfId="0" applyFont="1" applyFill="1" applyBorder="1" applyAlignment="1" applyProtection="1">
      <alignment horizontal="center"/>
      <protection locked="0"/>
    </xf>
    <xf numFmtId="0" fontId="6" fillId="25" borderId="36" xfId="0" applyFont="1" applyFill="1" applyBorder="1" applyAlignment="1" applyProtection="1">
      <alignment vertical="center" wrapText="1"/>
      <protection locked="0"/>
    </xf>
    <xf numFmtId="0" fontId="6" fillId="25" borderId="37" xfId="0" applyFont="1" applyFill="1" applyBorder="1" applyAlignment="1" applyProtection="1">
      <alignment/>
      <protection locked="0"/>
    </xf>
    <xf numFmtId="0" fontId="6" fillId="25" borderId="36" xfId="0" applyFont="1" applyFill="1" applyBorder="1" applyAlignment="1" applyProtection="1">
      <alignment/>
      <protection locked="0"/>
    </xf>
    <xf numFmtId="0" fontId="6" fillId="25" borderId="36" xfId="0" applyFont="1" applyFill="1" applyBorder="1" applyAlignment="1" applyProtection="1">
      <alignment/>
      <protection locked="0"/>
    </xf>
    <xf numFmtId="0" fontId="6" fillId="25" borderId="38" xfId="0" applyFont="1" applyFill="1" applyBorder="1" applyAlignment="1" applyProtection="1">
      <alignment horizontal="center"/>
      <protection locked="0"/>
    </xf>
    <xf numFmtId="0" fontId="6" fillId="25" borderId="39" xfId="0" applyFont="1" applyFill="1" applyBorder="1" applyAlignment="1" applyProtection="1">
      <alignment/>
      <protection locked="0"/>
    </xf>
    <xf numFmtId="0" fontId="6" fillId="25" borderId="4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5" fillId="24" borderId="41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1" fontId="6" fillId="0" borderId="31" xfId="0" applyNumberFormat="1" applyFont="1" applyBorder="1" applyAlignment="1" applyProtection="1">
      <alignment horizontal="center"/>
      <protection/>
    </xf>
    <xf numFmtId="1" fontId="6" fillId="0" borderId="43" xfId="0" applyNumberFormat="1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/>
      <protection/>
    </xf>
    <xf numFmtId="0" fontId="8" fillId="22" borderId="46" xfId="0" applyFont="1" applyFill="1" applyBorder="1" applyAlignment="1" applyProtection="1">
      <alignment horizontal="center" wrapText="1"/>
      <protection locked="0"/>
    </xf>
    <xf numFmtId="0" fontId="8" fillId="22" borderId="47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5" fillId="4" borderId="25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textRotation="90"/>
      <protection locked="0"/>
    </xf>
    <xf numFmtId="0" fontId="2" fillId="0" borderId="23" xfId="0" applyFont="1" applyBorder="1" applyAlignment="1" applyProtection="1">
      <alignment horizontal="center" textRotation="90"/>
      <protection locked="0"/>
    </xf>
    <xf numFmtId="0" fontId="2" fillId="0" borderId="24" xfId="0" applyFont="1" applyBorder="1" applyAlignment="1" applyProtection="1">
      <alignment horizontal="center" textRotation="90"/>
      <protection locked="0"/>
    </xf>
    <xf numFmtId="0" fontId="5" fillId="25" borderId="25" xfId="0" applyFont="1" applyFill="1" applyBorder="1" applyAlignment="1" applyProtection="1">
      <alignment horizontal="center"/>
      <protection locked="0"/>
    </xf>
    <xf numFmtId="0" fontId="5" fillId="25" borderId="26" xfId="0" applyFont="1" applyFill="1" applyBorder="1" applyAlignment="1" applyProtection="1">
      <alignment/>
      <protection locked="0"/>
    </xf>
    <xf numFmtId="0" fontId="5" fillId="25" borderId="27" xfId="0" applyFont="1" applyFill="1" applyBorder="1" applyAlignment="1" applyProtection="1">
      <alignment/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 textRotation="90"/>
      <protection locked="0"/>
    </xf>
    <xf numFmtId="0" fontId="5" fillId="0" borderId="30" xfId="0" applyFont="1" applyBorder="1" applyAlignment="1" applyProtection="1">
      <alignment horizontal="center" textRotation="90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textRotation="90"/>
      <protection locked="0"/>
    </xf>
    <xf numFmtId="0" fontId="5" fillId="0" borderId="17" xfId="0" applyFont="1" applyBorder="1" applyAlignment="1" applyProtection="1">
      <alignment/>
      <protection locked="0"/>
    </xf>
    <xf numFmtId="1" fontId="5" fillId="24" borderId="41" xfId="0" applyNumberFormat="1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1" fontId="6" fillId="0" borderId="33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6" fillId="25" borderId="38" xfId="0" applyFont="1" applyFill="1" applyBorder="1" applyAlignment="1" applyProtection="1">
      <alignment horizontal="center"/>
      <protection locked="0"/>
    </xf>
    <xf numFmtId="0" fontId="6" fillId="25" borderId="39" xfId="0" applyFont="1" applyFill="1" applyBorder="1" applyAlignment="1" applyProtection="1">
      <alignment/>
      <protection locked="0"/>
    </xf>
    <xf numFmtId="0" fontId="6" fillId="25" borderId="40" xfId="0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6" fillId="25" borderId="37" xfId="0" applyFont="1" applyFill="1" applyBorder="1" applyAlignment="1" applyProtection="1">
      <alignment wrapText="1"/>
      <protection locked="0"/>
    </xf>
    <xf numFmtId="0" fontId="6" fillId="25" borderId="37" xfId="0" applyFont="1" applyFill="1" applyBorder="1" applyAlignment="1" applyProtection="1">
      <alignment vertical="center" wrapText="1"/>
      <protection locked="0"/>
    </xf>
    <xf numFmtId="0" fontId="6" fillId="25" borderId="32" xfId="0" applyFont="1" applyFill="1" applyBorder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="65" zoomScaleNormal="65" zoomScalePageLayoutView="0" workbookViewId="0" topLeftCell="A1">
      <pane xSplit="5" ySplit="4" topLeftCell="F5" activePane="bottomRight" state="frozen"/>
      <selection pane="topLeft" activeCell="A3" sqref="A3"/>
      <selection pane="topRight" activeCell="A3" sqref="A3"/>
      <selection pane="bottomLeft" activeCell="C7" sqref="C7"/>
      <selection pane="bottomRight" activeCell="A1" sqref="A1"/>
    </sheetView>
  </sheetViews>
  <sheetFormatPr defaultColWidth="9.00390625" defaultRowHeight="12.75"/>
  <cols>
    <col min="1" max="1" width="9.00390625" style="47" customWidth="1"/>
    <col min="2" max="2" width="7.875" style="48" customWidth="1"/>
    <col min="3" max="3" width="28.50390625" style="49" customWidth="1"/>
    <col min="4" max="4" width="13.125" style="49" customWidth="1"/>
    <col min="5" max="5" width="17.00390625" style="49" customWidth="1"/>
    <col min="6" max="6" width="13.625" style="50" customWidth="1"/>
    <col min="7" max="7" width="9.125" style="48" customWidth="1"/>
    <col min="8" max="8" width="0.12890625" style="48" customWidth="1"/>
    <col min="9" max="9" width="14.50390625" style="48" hidden="1" customWidth="1"/>
    <col min="10" max="10" width="9.125" style="51" customWidth="1"/>
    <col min="11" max="12" width="9.125" style="48" customWidth="1"/>
    <col min="13" max="13" width="10.375" style="48" hidden="1" customWidth="1"/>
    <col min="14" max="14" width="0" style="48" hidden="1" customWidth="1"/>
    <col min="15" max="15" width="9.125" style="51" customWidth="1"/>
    <col min="16" max="19" width="9.125" style="48" customWidth="1"/>
    <col min="20" max="21" width="0" style="48" hidden="1" customWidth="1"/>
    <col min="22" max="22" width="9.125" style="51" customWidth="1"/>
    <col min="23" max="26" width="9.125" style="48" customWidth="1"/>
    <col min="27" max="28" width="0" style="48" hidden="1" customWidth="1"/>
    <col min="29" max="29" width="9.125" style="51" customWidth="1"/>
    <col min="30" max="30" width="9.125" style="48" customWidth="1"/>
    <col min="31" max="16384" width="9.00390625" style="47" customWidth="1"/>
  </cols>
  <sheetData>
    <row r="1" spans="6:30" s="1" customFormat="1" ht="25.5" customHeight="1">
      <c r="F1" s="2"/>
      <c r="G1" s="3" t="s">
        <v>31</v>
      </c>
      <c r="H1" s="60"/>
      <c r="I1" s="60"/>
      <c r="J1" s="4" t="s">
        <v>27</v>
      </c>
      <c r="K1" s="5" t="s">
        <v>32</v>
      </c>
      <c r="L1" s="3" t="s">
        <v>31</v>
      </c>
      <c r="M1" s="60"/>
      <c r="N1" s="60"/>
      <c r="O1" s="4" t="s">
        <v>27</v>
      </c>
      <c r="P1" s="5" t="s">
        <v>32</v>
      </c>
      <c r="S1" s="3" t="s">
        <v>31</v>
      </c>
      <c r="T1" s="60"/>
      <c r="U1" s="60"/>
      <c r="V1" s="4" t="s">
        <v>27</v>
      </c>
      <c r="W1" s="5" t="s">
        <v>32</v>
      </c>
      <c r="Z1" s="3" t="s">
        <v>31</v>
      </c>
      <c r="AA1" s="60"/>
      <c r="AB1" s="60"/>
      <c r="AC1" s="4" t="s">
        <v>27</v>
      </c>
      <c r="AD1" s="5" t="s">
        <v>32</v>
      </c>
    </row>
    <row r="2" spans="2:30" s="6" customFormat="1" ht="20.25" customHeight="1">
      <c r="B2" s="7"/>
      <c r="F2" s="8"/>
      <c r="G2" s="9">
        <v>1170</v>
      </c>
      <c r="H2" s="61"/>
      <c r="I2" s="61"/>
      <c r="J2" s="10">
        <v>85</v>
      </c>
      <c r="K2" s="11">
        <v>30</v>
      </c>
      <c r="L2" s="9">
        <f>13*60+90</f>
        <v>870</v>
      </c>
      <c r="M2" s="61"/>
      <c r="N2" s="61"/>
      <c r="O2" s="10">
        <v>100</v>
      </c>
      <c r="P2" s="11">
        <v>30</v>
      </c>
      <c r="Q2" s="7"/>
      <c r="R2" s="7"/>
      <c r="S2" s="9">
        <f>13*90</f>
        <v>1170</v>
      </c>
      <c r="T2" s="61"/>
      <c r="U2" s="61"/>
      <c r="V2" s="10">
        <v>80</v>
      </c>
      <c r="W2" s="11">
        <v>30</v>
      </c>
      <c r="X2" s="7"/>
      <c r="Y2" s="7"/>
      <c r="Z2" s="9">
        <f>10*90</f>
        <v>900</v>
      </c>
      <c r="AA2" s="61"/>
      <c r="AB2" s="61"/>
      <c r="AC2" s="10">
        <v>110</v>
      </c>
      <c r="AD2" s="11">
        <v>30</v>
      </c>
    </row>
    <row r="3" spans="1:30" s="13" customFormat="1" ht="32.25">
      <c r="A3" s="12" t="s">
        <v>0</v>
      </c>
      <c r="B3" s="12"/>
      <c r="C3" s="12" t="s">
        <v>34</v>
      </c>
      <c r="F3" s="14"/>
      <c r="G3" s="15"/>
      <c r="H3" s="62"/>
      <c r="I3" s="62"/>
      <c r="J3" s="16" t="s">
        <v>1</v>
      </c>
      <c r="K3" s="17"/>
      <c r="L3" s="18"/>
      <c r="M3" s="64"/>
      <c r="N3" s="64"/>
      <c r="O3" s="19" t="s">
        <v>2</v>
      </c>
      <c r="P3" s="20"/>
      <c r="Q3" s="21" t="s">
        <v>3</v>
      </c>
      <c r="R3" s="22" t="s">
        <v>4</v>
      </c>
      <c r="S3" s="18"/>
      <c r="T3" s="64"/>
      <c r="U3" s="64"/>
      <c r="V3" s="19" t="s">
        <v>5</v>
      </c>
      <c r="W3" s="20"/>
      <c r="X3" s="23" t="s">
        <v>6</v>
      </c>
      <c r="Y3" s="22" t="s">
        <v>7</v>
      </c>
      <c r="Z3" s="18"/>
      <c r="AA3" s="64"/>
      <c r="AB3" s="64"/>
      <c r="AC3" s="19" t="s">
        <v>8</v>
      </c>
      <c r="AD3" s="20"/>
    </row>
    <row r="4" spans="1:30" s="33" customFormat="1" ht="19.5" customHeight="1">
      <c r="A4" s="24" t="s">
        <v>9</v>
      </c>
      <c r="B4" s="25" t="s">
        <v>10</v>
      </c>
      <c r="C4" s="26" t="s">
        <v>30</v>
      </c>
      <c r="D4" s="26" t="s">
        <v>11</v>
      </c>
      <c r="E4" s="27" t="s">
        <v>12</v>
      </c>
      <c r="F4" s="24" t="s">
        <v>13</v>
      </c>
      <c r="G4" s="66" t="s">
        <v>14</v>
      </c>
      <c r="H4" s="58" t="s">
        <v>28</v>
      </c>
      <c r="I4" s="58" t="s">
        <v>29</v>
      </c>
      <c r="J4" s="28" t="s">
        <v>15</v>
      </c>
      <c r="K4" s="29" t="s">
        <v>16</v>
      </c>
      <c r="L4" s="66" t="s">
        <v>14</v>
      </c>
      <c r="M4" s="58" t="s">
        <v>28</v>
      </c>
      <c r="N4" s="58" t="s">
        <v>29</v>
      </c>
      <c r="O4" s="28" t="s">
        <v>15</v>
      </c>
      <c r="P4" s="29" t="s">
        <v>9</v>
      </c>
      <c r="Q4" s="30" t="s">
        <v>17</v>
      </c>
      <c r="R4" s="31" t="s">
        <v>18</v>
      </c>
      <c r="S4" s="66" t="s">
        <v>19</v>
      </c>
      <c r="T4" s="63"/>
      <c r="U4" s="63"/>
      <c r="V4" s="28" t="s">
        <v>20</v>
      </c>
      <c r="W4" s="29" t="s">
        <v>21</v>
      </c>
      <c r="X4" s="32" t="s">
        <v>22</v>
      </c>
      <c r="Y4" s="31" t="s">
        <v>23</v>
      </c>
      <c r="Z4" s="66" t="s">
        <v>24</v>
      </c>
      <c r="AA4" s="63"/>
      <c r="AB4" s="63"/>
      <c r="AC4" s="28" t="s">
        <v>25</v>
      </c>
      <c r="AD4" s="29" t="s">
        <v>26</v>
      </c>
    </row>
    <row r="5" spans="1:30" s="38" customFormat="1" ht="19.5" customHeight="1">
      <c r="A5" s="52">
        <f aca="true" t="shared" si="0" ref="A5:A16">IF(F5=0,"",RANK(F5,$F$5:$F$52,0))</f>
        <v>1</v>
      </c>
      <c r="B5" s="34">
        <v>5</v>
      </c>
      <c r="C5" s="35" t="s">
        <v>107</v>
      </c>
      <c r="D5" s="36" t="s">
        <v>38</v>
      </c>
      <c r="E5" s="37" t="s">
        <v>108</v>
      </c>
      <c r="F5" s="52">
        <f aca="true" t="shared" si="1" ref="F5:F16">J5+O5+V5+AC5</f>
        <v>3990</v>
      </c>
      <c r="G5" s="65">
        <v>105</v>
      </c>
      <c r="H5" s="59">
        <f aca="true" t="shared" si="2" ref="H5:H15">1000*((G$2+MIN(G$5:G$52)-G5)/G$2)</f>
        <v>1000</v>
      </c>
      <c r="I5" s="59" t="b">
        <f aca="true" t="shared" si="3" ref="I5:I15">ISERROR(H5)</f>
        <v>0</v>
      </c>
      <c r="J5" s="53">
        <f aca="true" t="shared" si="4" ref="J5:J15">IF(I5=FALSE(),IF(H5&gt;0,H5,1),0)</f>
        <v>1000</v>
      </c>
      <c r="K5" s="54">
        <f aca="true" t="shared" si="5" ref="K5:K15">IF(J5=0,"",RANK(J5,J$5:J$52,0))</f>
        <v>1</v>
      </c>
      <c r="L5" s="65">
        <v>0</v>
      </c>
      <c r="M5" s="59">
        <f aca="true" t="shared" si="6" ref="M5:M15">1000*((L$2+MIN(L$5:L$52)-L5)/L$2)</f>
        <v>1000</v>
      </c>
      <c r="N5" s="59" t="b">
        <f aca="true" t="shared" si="7" ref="N5:N15">ISERROR(M5)</f>
        <v>0</v>
      </c>
      <c r="O5" s="53">
        <f aca="true" t="shared" si="8" ref="O5:O15">IF(N5=FALSE(),IF(M5&gt;0,M5,1),0)</f>
        <v>1000</v>
      </c>
      <c r="P5" s="54">
        <f aca="true" t="shared" si="9" ref="P5:P15">IF(O5=0,"",RANK(O5,O$5:O$52,0))</f>
        <v>1</v>
      </c>
      <c r="Q5" s="55">
        <f aca="true" t="shared" si="10" ref="Q5:Q16">J5+O5</f>
        <v>2000</v>
      </c>
      <c r="R5" s="54">
        <f aca="true" t="shared" si="11" ref="R5:R15">IF(Q5=0,"",RANK(Q5,Q$5:Q$52,0))</f>
        <v>1</v>
      </c>
      <c r="S5" s="65">
        <v>0</v>
      </c>
      <c r="T5" s="59">
        <f aca="true" t="shared" si="12" ref="T5:T15">1000*((S$2+MIN(S$5:S$52)-S5)/S$2)</f>
        <v>1000</v>
      </c>
      <c r="U5" s="59" t="b">
        <f aca="true" t="shared" si="13" ref="U5:U15">ISERROR(T5)</f>
        <v>0</v>
      </c>
      <c r="V5" s="53">
        <f aca="true" t="shared" si="14" ref="V5:V15">IF(U5=FALSE(),IF(T5&gt;0,T5,1),0)</f>
        <v>1000</v>
      </c>
      <c r="W5" s="54">
        <f aca="true" t="shared" si="15" ref="W5:W15">IF(V5=0,"",RANK(V5,V$5:V$52,0))</f>
        <v>1</v>
      </c>
      <c r="X5" s="55">
        <f aca="true" t="shared" si="16" ref="X5:X16">J5+O5+V5</f>
        <v>3000</v>
      </c>
      <c r="Y5" s="54">
        <f aca="true" t="shared" si="17" ref="Y5:Y15">IF(X5=0,"",RANK(X5,X$5:X$52,0))</f>
        <v>1</v>
      </c>
      <c r="Z5" s="65">
        <v>9</v>
      </c>
      <c r="AA5" s="59">
        <f aca="true" t="shared" si="18" ref="AA5:AA15">1000*((Z$2+MIN(Z$5:Z$52)-Z5)/Z$2)</f>
        <v>990</v>
      </c>
      <c r="AB5" s="59" t="b">
        <f aca="true" t="shared" si="19" ref="AB5:AB15">ISERROR(AA5)</f>
        <v>0</v>
      </c>
      <c r="AC5" s="53">
        <f aca="true" t="shared" si="20" ref="AC5:AC15">IF(AB5=FALSE(),IF(AA5&gt;0,AA5,1),0)</f>
        <v>990</v>
      </c>
      <c r="AD5" s="54">
        <f aca="true" t="shared" si="21" ref="AD5:AD15">IF(AC5=0,"",RANK(AC5,AC$5:AC$52,0))</f>
        <v>4</v>
      </c>
    </row>
    <row r="6" spans="1:30" s="38" customFormat="1" ht="15">
      <c r="A6" s="52">
        <f t="shared" si="0"/>
        <v>2</v>
      </c>
      <c r="B6" s="39">
        <v>4</v>
      </c>
      <c r="C6" s="40" t="s">
        <v>101</v>
      </c>
      <c r="D6" s="41" t="s">
        <v>38</v>
      </c>
      <c r="E6" s="42" t="s">
        <v>106</v>
      </c>
      <c r="F6" s="52">
        <f t="shared" si="1"/>
        <v>3968.228706159741</v>
      </c>
      <c r="G6" s="65">
        <v>122</v>
      </c>
      <c r="H6" s="59">
        <f t="shared" si="2"/>
        <v>985.4700854700856</v>
      </c>
      <c r="I6" s="59" t="b">
        <f t="shared" si="3"/>
        <v>0</v>
      </c>
      <c r="J6" s="53">
        <f t="shared" si="4"/>
        <v>985.4700854700856</v>
      </c>
      <c r="K6" s="54">
        <f t="shared" si="5"/>
        <v>2</v>
      </c>
      <c r="L6" s="65">
        <v>15</v>
      </c>
      <c r="M6" s="59">
        <f t="shared" si="6"/>
        <v>982.7586206896551</v>
      </c>
      <c r="N6" s="59" t="b">
        <f t="shared" si="7"/>
        <v>0</v>
      </c>
      <c r="O6" s="53">
        <f t="shared" si="8"/>
        <v>982.7586206896551</v>
      </c>
      <c r="P6" s="54">
        <f t="shared" si="9"/>
        <v>6</v>
      </c>
      <c r="Q6" s="55">
        <f t="shared" si="10"/>
        <v>1968.2287061597408</v>
      </c>
      <c r="R6" s="54">
        <f t="shared" si="11"/>
        <v>2</v>
      </c>
      <c r="S6" s="65">
        <v>0</v>
      </c>
      <c r="T6" s="59">
        <f t="shared" si="12"/>
        <v>1000</v>
      </c>
      <c r="U6" s="59" t="b">
        <f t="shared" si="13"/>
        <v>0</v>
      </c>
      <c r="V6" s="53">
        <f t="shared" si="14"/>
        <v>1000</v>
      </c>
      <c r="W6" s="54">
        <f t="shared" si="15"/>
        <v>1</v>
      </c>
      <c r="X6" s="55">
        <f t="shared" si="16"/>
        <v>2968.228706159741</v>
      </c>
      <c r="Y6" s="54">
        <f t="shared" si="17"/>
        <v>2</v>
      </c>
      <c r="Z6" s="65">
        <v>0</v>
      </c>
      <c r="AA6" s="59">
        <f t="shared" si="18"/>
        <v>1000</v>
      </c>
      <c r="AB6" s="59" t="b">
        <f t="shared" si="19"/>
        <v>0</v>
      </c>
      <c r="AC6" s="53">
        <f t="shared" si="20"/>
        <v>1000</v>
      </c>
      <c r="AD6" s="54">
        <f t="shared" si="21"/>
        <v>1</v>
      </c>
    </row>
    <row r="7" spans="1:30" s="38" customFormat="1" ht="15">
      <c r="A7" s="52">
        <f t="shared" si="0"/>
        <v>3</v>
      </c>
      <c r="B7" s="39">
        <v>2</v>
      </c>
      <c r="C7" s="40" t="s">
        <v>103</v>
      </c>
      <c r="D7" s="41"/>
      <c r="E7" s="42" t="s">
        <v>104</v>
      </c>
      <c r="F7" s="52">
        <f t="shared" si="1"/>
        <v>3725.1517830828175</v>
      </c>
      <c r="G7" s="65">
        <v>331</v>
      </c>
      <c r="H7" s="59">
        <f t="shared" si="2"/>
        <v>806.8376068376068</v>
      </c>
      <c r="I7" s="59" t="b">
        <f t="shared" si="3"/>
        <v>0</v>
      </c>
      <c r="J7" s="53">
        <f t="shared" si="4"/>
        <v>806.8376068376068</v>
      </c>
      <c r="K7" s="54">
        <f t="shared" si="5"/>
        <v>5</v>
      </c>
      <c r="L7" s="65">
        <v>15</v>
      </c>
      <c r="M7" s="59">
        <f t="shared" si="6"/>
        <v>982.7586206896551</v>
      </c>
      <c r="N7" s="59" t="b">
        <f t="shared" si="7"/>
        <v>0</v>
      </c>
      <c r="O7" s="53">
        <f t="shared" si="8"/>
        <v>982.7586206896551</v>
      </c>
      <c r="P7" s="54">
        <f t="shared" si="9"/>
        <v>6</v>
      </c>
      <c r="Q7" s="55">
        <f t="shared" si="10"/>
        <v>1789.5962275272618</v>
      </c>
      <c r="R7" s="54">
        <f t="shared" si="11"/>
        <v>4</v>
      </c>
      <c r="S7" s="65">
        <v>0</v>
      </c>
      <c r="T7" s="59">
        <f t="shared" si="12"/>
        <v>1000</v>
      </c>
      <c r="U7" s="59" t="b">
        <f t="shared" si="13"/>
        <v>0</v>
      </c>
      <c r="V7" s="53">
        <f t="shared" si="14"/>
        <v>1000</v>
      </c>
      <c r="W7" s="54">
        <f t="shared" si="15"/>
        <v>1</v>
      </c>
      <c r="X7" s="55">
        <f t="shared" si="16"/>
        <v>2789.596227527262</v>
      </c>
      <c r="Y7" s="54">
        <f t="shared" si="17"/>
        <v>4</v>
      </c>
      <c r="Z7" s="65">
        <v>58</v>
      </c>
      <c r="AA7" s="59">
        <f t="shared" si="18"/>
        <v>935.5555555555555</v>
      </c>
      <c r="AB7" s="59" t="b">
        <f t="shared" si="19"/>
        <v>0</v>
      </c>
      <c r="AC7" s="53">
        <f t="shared" si="20"/>
        <v>935.5555555555555</v>
      </c>
      <c r="AD7" s="54">
        <f t="shared" si="21"/>
        <v>6</v>
      </c>
    </row>
    <row r="8" spans="1:30" s="38" customFormat="1" ht="15">
      <c r="A8" s="52">
        <f t="shared" si="0"/>
        <v>4</v>
      </c>
      <c r="B8" s="39">
        <v>1</v>
      </c>
      <c r="C8" s="40" t="s">
        <v>102</v>
      </c>
      <c r="D8" s="41" t="s">
        <v>76</v>
      </c>
      <c r="E8" s="42" t="s">
        <v>77</v>
      </c>
      <c r="F8" s="52">
        <f t="shared" si="1"/>
        <v>3716.1980548187444</v>
      </c>
      <c r="G8" s="65">
        <v>421</v>
      </c>
      <c r="H8" s="59">
        <f t="shared" si="2"/>
        <v>729.9145299145299</v>
      </c>
      <c r="I8" s="59" t="b">
        <f t="shared" si="3"/>
        <v>0</v>
      </c>
      <c r="J8" s="53">
        <f t="shared" si="4"/>
        <v>729.9145299145299</v>
      </c>
      <c r="K8" s="54">
        <f t="shared" si="5"/>
        <v>7</v>
      </c>
      <c r="L8" s="65">
        <v>10</v>
      </c>
      <c r="M8" s="59">
        <f t="shared" si="6"/>
        <v>988.5057471264367</v>
      </c>
      <c r="N8" s="59" t="b">
        <f t="shared" si="7"/>
        <v>0</v>
      </c>
      <c r="O8" s="53">
        <f t="shared" si="8"/>
        <v>988.5057471264367</v>
      </c>
      <c r="P8" s="54">
        <f t="shared" si="9"/>
        <v>5</v>
      </c>
      <c r="Q8" s="55">
        <f t="shared" si="10"/>
        <v>1718.4202770409665</v>
      </c>
      <c r="R8" s="54">
        <f t="shared" si="11"/>
        <v>5</v>
      </c>
      <c r="S8" s="65">
        <v>0</v>
      </c>
      <c r="T8" s="59">
        <f t="shared" si="12"/>
        <v>1000</v>
      </c>
      <c r="U8" s="59" t="b">
        <f t="shared" si="13"/>
        <v>0</v>
      </c>
      <c r="V8" s="53">
        <f t="shared" si="14"/>
        <v>1000</v>
      </c>
      <c r="W8" s="54">
        <f t="shared" si="15"/>
        <v>1</v>
      </c>
      <c r="X8" s="55">
        <f t="shared" si="16"/>
        <v>2718.4202770409665</v>
      </c>
      <c r="Y8" s="54">
        <f t="shared" si="17"/>
        <v>5</v>
      </c>
      <c r="Z8" s="65">
        <v>2</v>
      </c>
      <c r="AA8" s="59">
        <f t="shared" si="18"/>
        <v>997.7777777777777</v>
      </c>
      <c r="AB8" s="59" t="b">
        <f t="shared" si="19"/>
        <v>0</v>
      </c>
      <c r="AC8" s="53">
        <f t="shared" si="20"/>
        <v>997.7777777777777</v>
      </c>
      <c r="AD8" s="54">
        <f t="shared" si="21"/>
        <v>2</v>
      </c>
    </row>
    <row r="9" spans="1:30" s="38" customFormat="1" ht="19.5" customHeight="1">
      <c r="A9" s="52">
        <f t="shared" si="0"/>
        <v>5</v>
      </c>
      <c r="B9" s="39">
        <v>12</v>
      </c>
      <c r="C9" s="40" t="s">
        <v>114</v>
      </c>
      <c r="D9" s="41"/>
      <c r="E9" s="42" t="s">
        <v>104</v>
      </c>
      <c r="F9" s="52">
        <f t="shared" si="1"/>
        <v>3645.9534335396406</v>
      </c>
      <c r="G9" s="65">
        <v>510</v>
      </c>
      <c r="H9" s="59">
        <f t="shared" si="2"/>
        <v>653.8461538461538</v>
      </c>
      <c r="I9" s="59" t="b">
        <f t="shared" si="3"/>
        <v>0</v>
      </c>
      <c r="J9" s="53">
        <f t="shared" si="4"/>
        <v>653.8461538461538</v>
      </c>
      <c r="K9" s="54">
        <f t="shared" si="5"/>
        <v>8</v>
      </c>
      <c r="L9" s="65">
        <v>3</v>
      </c>
      <c r="M9" s="59">
        <f t="shared" si="6"/>
        <v>996.551724137931</v>
      </c>
      <c r="N9" s="59" t="b">
        <f t="shared" si="7"/>
        <v>0</v>
      </c>
      <c r="O9" s="53">
        <f t="shared" si="8"/>
        <v>996.551724137931</v>
      </c>
      <c r="P9" s="54">
        <f t="shared" si="9"/>
        <v>3</v>
      </c>
      <c r="Q9" s="55">
        <f t="shared" si="10"/>
        <v>1650.397877984085</v>
      </c>
      <c r="R9" s="54">
        <f t="shared" si="11"/>
        <v>6</v>
      </c>
      <c r="S9" s="65">
        <v>0</v>
      </c>
      <c r="T9" s="59">
        <f t="shared" si="12"/>
        <v>1000</v>
      </c>
      <c r="U9" s="59" t="b">
        <f t="shared" si="13"/>
        <v>0</v>
      </c>
      <c r="V9" s="53">
        <f t="shared" si="14"/>
        <v>1000</v>
      </c>
      <c r="W9" s="54">
        <f t="shared" si="15"/>
        <v>1</v>
      </c>
      <c r="X9" s="55">
        <f t="shared" si="16"/>
        <v>2650.397877984085</v>
      </c>
      <c r="Y9" s="54">
        <f t="shared" si="17"/>
        <v>6</v>
      </c>
      <c r="Z9" s="65">
        <v>4</v>
      </c>
      <c r="AA9" s="59">
        <f t="shared" si="18"/>
        <v>995.5555555555555</v>
      </c>
      <c r="AB9" s="59" t="b">
        <f t="shared" si="19"/>
        <v>0</v>
      </c>
      <c r="AC9" s="53">
        <f t="shared" si="20"/>
        <v>995.5555555555555</v>
      </c>
      <c r="AD9" s="54">
        <f t="shared" si="21"/>
        <v>3</v>
      </c>
    </row>
    <row r="10" spans="1:30" s="38" customFormat="1" ht="19.5" customHeight="1">
      <c r="A10" s="52">
        <f t="shared" si="0"/>
        <v>6</v>
      </c>
      <c r="B10" s="39">
        <v>9</v>
      </c>
      <c r="C10" s="40" t="s">
        <v>116</v>
      </c>
      <c r="D10" s="41" t="s">
        <v>110</v>
      </c>
      <c r="E10" s="42" t="s">
        <v>104</v>
      </c>
      <c r="F10" s="52">
        <f t="shared" si="1"/>
        <v>3624.5299145299145</v>
      </c>
      <c r="G10" s="65">
        <v>530</v>
      </c>
      <c r="H10" s="59">
        <f t="shared" si="2"/>
        <v>636.7521367521367</v>
      </c>
      <c r="I10" s="59" t="b">
        <f t="shared" si="3"/>
        <v>0</v>
      </c>
      <c r="J10" s="53">
        <f t="shared" si="4"/>
        <v>636.7521367521367</v>
      </c>
      <c r="K10" s="54">
        <f t="shared" si="5"/>
        <v>9</v>
      </c>
      <c r="L10" s="65">
        <v>0</v>
      </c>
      <c r="M10" s="59">
        <f t="shared" si="6"/>
        <v>1000</v>
      </c>
      <c r="N10" s="59" t="b">
        <f t="shared" si="7"/>
        <v>0</v>
      </c>
      <c r="O10" s="53">
        <f t="shared" si="8"/>
        <v>1000</v>
      </c>
      <c r="P10" s="54">
        <f t="shared" si="9"/>
        <v>1</v>
      </c>
      <c r="Q10" s="55">
        <f t="shared" si="10"/>
        <v>1636.7521367521367</v>
      </c>
      <c r="R10" s="54">
        <f t="shared" si="11"/>
        <v>7</v>
      </c>
      <c r="S10" s="65">
        <v>0</v>
      </c>
      <c r="T10" s="59">
        <f t="shared" si="12"/>
        <v>1000</v>
      </c>
      <c r="U10" s="59" t="b">
        <f t="shared" si="13"/>
        <v>0</v>
      </c>
      <c r="V10" s="53">
        <f t="shared" si="14"/>
        <v>1000</v>
      </c>
      <c r="W10" s="54">
        <f t="shared" si="15"/>
        <v>1</v>
      </c>
      <c r="X10" s="55">
        <f t="shared" si="16"/>
        <v>2636.7521367521367</v>
      </c>
      <c r="Y10" s="54">
        <f t="shared" si="17"/>
        <v>7</v>
      </c>
      <c r="Z10" s="65">
        <v>11</v>
      </c>
      <c r="AA10" s="59">
        <f t="shared" si="18"/>
        <v>987.7777777777777</v>
      </c>
      <c r="AB10" s="59" t="b">
        <f t="shared" si="19"/>
        <v>0</v>
      </c>
      <c r="AC10" s="53">
        <f t="shared" si="20"/>
        <v>987.7777777777777</v>
      </c>
      <c r="AD10" s="54">
        <f t="shared" si="21"/>
        <v>5</v>
      </c>
    </row>
    <row r="11" spans="1:30" s="38" customFormat="1" ht="19.5" customHeight="1">
      <c r="A11" s="52">
        <f t="shared" si="0"/>
        <v>7</v>
      </c>
      <c r="B11" s="39">
        <v>3</v>
      </c>
      <c r="C11" s="40" t="s">
        <v>105</v>
      </c>
      <c r="D11" s="41"/>
      <c r="E11" s="42" t="s">
        <v>104</v>
      </c>
      <c r="F11" s="52">
        <f t="shared" si="1"/>
        <v>2798.7916298261125</v>
      </c>
      <c r="G11" s="65">
        <v>331</v>
      </c>
      <c r="H11" s="59">
        <f t="shared" si="2"/>
        <v>806.8376068376068</v>
      </c>
      <c r="I11" s="59" t="b">
        <f t="shared" si="3"/>
        <v>0</v>
      </c>
      <c r="J11" s="53">
        <f t="shared" si="4"/>
        <v>806.8376068376068</v>
      </c>
      <c r="K11" s="54">
        <f t="shared" si="5"/>
        <v>5</v>
      </c>
      <c r="L11" s="65">
        <v>7</v>
      </c>
      <c r="M11" s="59">
        <f t="shared" si="6"/>
        <v>991.9540229885058</v>
      </c>
      <c r="N11" s="59" t="b">
        <f t="shared" si="7"/>
        <v>0</v>
      </c>
      <c r="O11" s="53">
        <f t="shared" si="8"/>
        <v>991.9540229885058</v>
      </c>
      <c r="P11" s="54">
        <f t="shared" si="9"/>
        <v>4</v>
      </c>
      <c r="Q11" s="55">
        <f t="shared" si="10"/>
        <v>1798.7916298261125</v>
      </c>
      <c r="R11" s="54">
        <f t="shared" si="11"/>
        <v>3</v>
      </c>
      <c r="S11" s="65">
        <v>0</v>
      </c>
      <c r="T11" s="59">
        <f t="shared" si="12"/>
        <v>1000</v>
      </c>
      <c r="U11" s="59" t="b">
        <f t="shared" si="13"/>
        <v>0</v>
      </c>
      <c r="V11" s="53">
        <f t="shared" si="14"/>
        <v>1000</v>
      </c>
      <c r="W11" s="54">
        <f t="shared" si="15"/>
        <v>1</v>
      </c>
      <c r="X11" s="55">
        <f t="shared" si="16"/>
        <v>2798.7916298261125</v>
      </c>
      <c r="Y11" s="54">
        <f t="shared" si="17"/>
        <v>3</v>
      </c>
      <c r="Z11" s="65" t="s">
        <v>124</v>
      </c>
      <c r="AA11" s="59" t="e">
        <f t="shared" si="18"/>
        <v>#VALUE!</v>
      </c>
      <c r="AB11" s="59" t="b">
        <f t="shared" si="19"/>
        <v>1</v>
      </c>
      <c r="AC11" s="53">
        <f t="shared" si="20"/>
        <v>0</v>
      </c>
      <c r="AD11" s="54">
        <f t="shared" si="21"/>
      </c>
    </row>
    <row r="12" spans="1:30" s="38" customFormat="1" ht="15">
      <c r="A12" s="52">
        <f t="shared" si="0"/>
        <v>8</v>
      </c>
      <c r="B12" s="39">
        <v>6</v>
      </c>
      <c r="C12" s="40" t="s">
        <v>109</v>
      </c>
      <c r="D12" s="41" t="s">
        <v>38</v>
      </c>
      <c r="E12" s="42" t="s">
        <v>39</v>
      </c>
      <c r="F12" s="52">
        <f t="shared" si="1"/>
        <v>2436.339522546419</v>
      </c>
      <c r="G12" s="65">
        <v>162</v>
      </c>
      <c r="H12" s="59">
        <f t="shared" si="2"/>
        <v>951.2820512820513</v>
      </c>
      <c r="I12" s="59" t="b">
        <f t="shared" si="3"/>
        <v>0</v>
      </c>
      <c r="J12" s="53">
        <f t="shared" si="4"/>
        <v>951.2820512820513</v>
      </c>
      <c r="K12" s="54">
        <f t="shared" si="5"/>
        <v>4</v>
      </c>
      <c r="L12" s="65">
        <v>390</v>
      </c>
      <c r="M12" s="59">
        <f t="shared" si="6"/>
        <v>551.7241379310344</v>
      </c>
      <c r="N12" s="59" t="b">
        <f t="shared" si="7"/>
        <v>0</v>
      </c>
      <c r="O12" s="53">
        <f t="shared" si="8"/>
        <v>551.7241379310344</v>
      </c>
      <c r="P12" s="54">
        <f t="shared" si="9"/>
        <v>8</v>
      </c>
      <c r="Q12" s="55">
        <f t="shared" si="10"/>
        <v>1503.0061892130857</v>
      </c>
      <c r="R12" s="54">
        <f t="shared" si="11"/>
        <v>8</v>
      </c>
      <c r="S12" s="65" t="s">
        <v>33</v>
      </c>
      <c r="T12" s="59" t="e">
        <f t="shared" si="12"/>
        <v>#VALUE!</v>
      </c>
      <c r="U12" s="59" t="b">
        <f t="shared" si="13"/>
        <v>1</v>
      </c>
      <c r="V12" s="53">
        <f t="shared" si="14"/>
        <v>0</v>
      </c>
      <c r="W12" s="54">
        <f t="shared" si="15"/>
      </c>
      <c r="X12" s="55">
        <f t="shared" si="16"/>
        <v>1503.0061892130857</v>
      </c>
      <c r="Y12" s="54">
        <f t="shared" si="17"/>
        <v>8</v>
      </c>
      <c r="Z12" s="65">
        <v>60</v>
      </c>
      <c r="AA12" s="59">
        <f t="shared" si="18"/>
        <v>933.3333333333334</v>
      </c>
      <c r="AB12" s="59" t="b">
        <f t="shared" si="19"/>
        <v>0</v>
      </c>
      <c r="AC12" s="53">
        <f t="shared" si="20"/>
        <v>933.3333333333334</v>
      </c>
      <c r="AD12" s="54">
        <f t="shared" si="21"/>
        <v>7</v>
      </c>
    </row>
    <row r="13" spans="1:30" s="38" customFormat="1" ht="15">
      <c r="A13" s="52">
        <f t="shared" si="0"/>
        <v>9</v>
      </c>
      <c r="B13" s="39">
        <v>10</v>
      </c>
      <c r="C13" s="40" t="s">
        <v>121</v>
      </c>
      <c r="D13" s="41" t="s">
        <v>111</v>
      </c>
      <c r="E13" s="42" t="s">
        <v>112</v>
      </c>
      <c r="F13" s="52">
        <f t="shared" si="1"/>
        <v>1104.361921603301</v>
      </c>
      <c r="G13" s="65" t="s">
        <v>33</v>
      </c>
      <c r="H13" s="59" t="e">
        <f t="shared" si="2"/>
        <v>#VALUE!</v>
      </c>
      <c r="I13" s="59" t="b">
        <f t="shared" si="3"/>
        <v>1</v>
      </c>
      <c r="J13" s="53">
        <f t="shared" si="4"/>
        <v>0</v>
      </c>
      <c r="K13" s="54">
        <f t="shared" si="5"/>
      </c>
      <c r="L13" s="65">
        <v>600</v>
      </c>
      <c r="M13" s="59">
        <f t="shared" si="6"/>
        <v>310.3448275862069</v>
      </c>
      <c r="N13" s="59" t="b">
        <f t="shared" si="7"/>
        <v>0</v>
      </c>
      <c r="O13" s="53">
        <f t="shared" si="8"/>
        <v>310.3448275862069</v>
      </c>
      <c r="P13" s="54">
        <f t="shared" si="9"/>
        <v>9</v>
      </c>
      <c r="Q13" s="55">
        <f t="shared" si="10"/>
        <v>310.3448275862069</v>
      </c>
      <c r="R13" s="54">
        <f t="shared" si="11"/>
        <v>10</v>
      </c>
      <c r="S13" s="65">
        <v>241</v>
      </c>
      <c r="T13" s="59">
        <f t="shared" si="12"/>
        <v>794.017094017094</v>
      </c>
      <c r="U13" s="59" t="b">
        <f t="shared" si="13"/>
        <v>0</v>
      </c>
      <c r="V13" s="53">
        <f t="shared" si="14"/>
        <v>794.017094017094</v>
      </c>
      <c r="W13" s="54">
        <f t="shared" si="15"/>
        <v>8</v>
      </c>
      <c r="X13" s="55">
        <f t="shared" si="16"/>
        <v>1104.361921603301</v>
      </c>
      <c r="Y13" s="54">
        <f t="shared" si="17"/>
        <v>9</v>
      </c>
      <c r="Z13" s="65" t="s">
        <v>33</v>
      </c>
      <c r="AA13" s="59" t="e">
        <f t="shared" si="18"/>
        <v>#VALUE!</v>
      </c>
      <c r="AB13" s="59" t="b">
        <f t="shared" si="19"/>
        <v>1</v>
      </c>
      <c r="AC13" s="53">
        <f t="shared" si="20"/>
        <v>0</v>
      </c>
      <c r="AD13" s="54">
        <f t="shared" si="21"/>
      </c>
    </row>
    <row r="14" spans="1:30" s="38" customFormat="1" ht="15">
      <c r="A14" s="52">
        <f t="shared" si="0"/>
        <v>10</v>
      </c>
      <c r="B14" s="39">
        <v>13</v>
      </c>
      <c r="C14" s="40" t="s">
        <v>115</v>
      </c>
      <c r="D14" s="41" t="s">
        <v>129</v>
      </c>
      <c r="E14" s="42" t="s">
        <v>93</v>
      </c>
      <c r="F14" s="52">
        <f t="shared" si="1"/>
        <v>964.957264957265</v>
      </c>
      <c r="G14" s="65">
        <v>146</v>
      </c>
      <c r="H14" s="59">
        <f t="shared" si="2"/>
        <v>964.957264957265</v>
      </c>
      <c r="I14" s="59" t="b">
        <f t="shared" si="3"/>
        <v>0</v>
      </c>
      <c r="J14" s="53">
        <f t="shared" si="4"/>
        <v>964.957264957265</v>
      </c>
      <c r="K14" s="54">
        <f t="shared" si="5"/>
        <v>3</v>
      </c>
      <c r="L14" s="65" t="s">
        <v>33</v>
      </c>
      <c r="M14" s="59" t="e">
        <f t="shared" si="6"/>
        <v>#VALUE!</v>
      </c>
      <c r="N14" s="59" t="b">
        <f t="shared" si="7"/>
        <v>1</v>
      </c>
      <c r="O14" s="53">
        <f t="shared" si="8"/>
        <v>0</v>
      </c>
      <c r="P14" s="54">
        <f t="shared" si="9"/>
      </c>
      <c r="Q14" s="55">
        <f t="shared" si="10"/>
        <v>964.957264957265</v>
      </c>
      <c r="R14" s="54">
        <f t="shared" si="11"/>
        <v>9</v>
      </c>
      <c r="S14" s="65" t="s">
        <v>33</v>
      </c>
      <c r="T14" s="59" t="e">
        <f t="shared" si="12"/>
        <v>#VALUE!</v>
      </c>
      <c r="U14" s="59" t="b">
        <f t="shared" si="13"/>
        <v>1</v>
      </c>
      <c r="V14" s="53">
        <f t="shared" si="14"/>
        <v>0</v>
      </c>
      <c r="W14" s="54">
        <f t="shared" si="15"/>
      </c>
      <c r="X14" s="55">
        <f t="shared" si="16"/>
        <v>964.957264957265</v>
      </c>
      <c r="Y14" s="54">
        <f t="shared" si="17"/>
        <v>10</v>
      </c>
      <c r="Z14" s="65" t="s">
        <v>33</v>
      </c>
      <c r="AA14" s="59" t="e">
        <f t="shared" si="18"/>
        <v>#VALUE!</v>
      </c>
      <c r="AB14" s="59" t="b">
        <f t="shared" si="19"/>
        <v>1</v>
      </c>
      <c r="AC14" s="53">
        <f t="shared" si="20"/>
        <v>0</v>
      </c>
      <c r="AD14" s="54">
        <f t="shared" si="21"/>
      </c>
    </row>
    <row r="15" spans="1:30" s="38" customFormat="1" ht="15">
      <c r="A15" s="52">
        <f t="shared" si="0"/>
        <v>11</v>
      </c>
      <c r="B15" s="39">
        <v>11</v>
      </c>
      <c r="C15" s="40" t="s">
        <v>113</v>
      </c>
      <c r="D15" s="41" t="s">
        <v>111</v>
      </c>
      <c r="E15" s="42" t="s">
        <v>112</v>
      </c>
      <c r="F15" s="52">
        <f t="shared" si="1"/>
        <v>541.1140583554377</v>
      </c>
      <c r="G15" s="65" t="s">
        <v>33</v>
      </c>
      <c r="H15" s="59" t="e">
        <f t="shared" si="2"/>
        <v>#VALUE!</v>
      </c>
      <c r="I15" s="59" t="b">
        <f t="shared" si="3"/>
        <v>1</v>
      </c>
      <c r="J15" s="53">
        <f t="shared" si="4"/>
        <v>0</v>
      </c>
      <c r="K15" s="54">
        <f t="shared" si="5"/>
      </c>
      <c r="L15" s="65">
        <v>600</v>
      </c>
      <c r="M15" s="59">
        <f t="shared" si="6"/>
        <v>310.3448275862069</v>
      </c>
      <c r="N15" s="59" t="b">
        <f t="shared" si="7"/>
        <v>0</v>
      </c>
      <c r="O15" s="53">
        <f t="shared" si="8"/>
        <v>310.3448275862069</v>
      </c>
      <c r="P15" s="54">
        <f t="shared" si="9"/>
        <v>9</v>
      </c>
      <c r="Q15" s="55">
        <f t="shared" si="10"/>
        <v>310.3448275862069</v>
      </c>
      <c r="R15" s="54">
        <f t="shared" si="11"/>
        <v>10</v>
      </c>
      <c r="S15" s="65">
        <v>900</v>
      </c>
      <c r="T15" s="59">
        <f t="shared" si="12"/>
        <v>230.76923076923077</v>
      </c>
      <c r="U15" s="59" t="b">
        <f t="shared" si="13"/>
        <v>0</v>
      </c>
      <c r="V15" s="53">
        <f t="shared" si="14"/>
        <v>230.76923076923077</v>
      </c>
      <c r="W15" s="54">
        <f t="shared" si="15"/>
        <v>9</v>
      </c>
      <c r="X15" s="55">
        <f t="shared" si="16"/>
        <v>541.1140583554377</v>
      </c>
      <c r="Y15" s="54">
        <f t="shared" si="17"/>
        <v>11</v>
      </c>
      <c r="Z15" s="65" t="s">
        <v>33</v>
      </c>
      <c r="AA15" s="59" t="e">
        <f t="shared" si="18"/>
        <v>#VALUE!</v>
      </c>
      <c r="AB15" s="59" t="b">
        <f t="shared" si="19"/>
        <v>1</v>
      </c>
      <c r="AC15" s="53">
        <f t="shared" si="20"/>
        <v>0</v>
      </c>
      <c r="AD15" s="54">
        <f t="shared" si="21"/>
      </c>
    </row>
    <row r="16" spans="1:30" s="38" customFormat="1" ht="19.5" customHeight="1">
      <c r="A16" s="52">
        <f t="shared" si="0"/>
      </c>
      <c r="B16" s="39"/>
      <c r="C16" s="40"/>
      <c r="D16" s="41"/>
      <c r="E16" s="42"/>
      <c r="F16" s="52">
        <f t="shared" si="1"/>
        <v>0</v>
      </c>
      <c r="G16" s="65" t="s">
        <v>33</v>
      </c>
      <c r="H16" s="59" t="e">
        <f aca="true" t="shared" si="22" ref="H16:H52">1000*((G$2+MIN(G$5:G$52)-G16)/G$2)</f>
        <v>#VALUE!</v>
      </c>
      <c r="I16" s="59" t="b">
        <f aca="true" t="shared" si="23" ref="I16:I52">ISERROR(H16)</f>
        <v>1</v>
      </c>
      <c r="J16" s="53">
        <f aca="true" t="shared" si="24" ref="J16:J52">IF(I16=FALSE(),IF(H16&gt;0,H16,1),0)</f>
        <v>0</v>
      </c>
      <c r="K16" s="54">
        <f aca="true" t="shared" si="25" ref="K16:K52">IF(J16=0,"",RANK(J16,J$5:J$52,0))</f>
      </c>
      <c r="L16" s="65" t="s">
        <v>33</v>
      </c>
      <c r="M16" s="59" t="e">
        <f aca="true" t="shared" si="26" ref="M16:M52">1000*((L$2+MIN(L$5:L$52)-L16)/L$2)</f>
        <v>#VALUE!</v>
      </c>
      <c r="N16" s="59" t="b">
        <f aca="true" t="shared" si="27" ref="N16:N52">ISERROR(M16)</f>
        <v>1</v>
      </c>
      <c r="O16" s="53">
        <f aca="true" t="shared" si="28" ref="O16:O52">IF(N16=FALSE(),IF(M16&gt;0,M16,1),0)</f>
        <v>0</v>
      </c>
      <c r="P16" s="54">
        <f aca="true" t="shared" si="29" ref="P16:P52">IF(O16=0,"",RANK(O16,O$5:O$52,0))</f>
      </c>
      <c r="Q16" s="55">
        <f t="shared" si="10"/>
        <v>0</v>
      </c>
      <c r="R16" s="54">
        <f aca="true" t="shared" si="30" ref="R16:R52">IF(Q16=0,"",RANK(Q16,Q$5:Q$52,0))</f>
      </c>
      <c r="S16" s="65" t="s">
        <v>33</v>
      </c>
      <c r="T16" s="59" t="e">
        <f aca="true" t="shared" si="31" ref="T16:T52">1000*((S$2+MIN(S$5:S$52)-S16)/S$2)</f>
        <v>#VALUE!</v>
      </c>
      <c r="U16" s="59" t="b">
        <f aca="true" t="shared" si="32" ref="U16:U52">ISERROR(T16)</f>
        <v>1</v>
      </c>
      <c r="V16" s="53">
        <f aca="true" t="shared" si="33" ref="V16:V52">IF(U16=FALSE(),IF(T16&gt;0,T16,1),0)</f>
        <v>0</v>
      </c>
      <c r="W16" s="54">
        <f aca="true" t="shared" si="34" ref="W16:W52">IF(V16=0,"",RANK(V16,V$5:V$52,0))</f>
      </c>
      <c r="X16" s="55">
        <f t="shared" si="16"/>
        <v>0</v>
      </c>
      <c r="Y16" s="54">
        <f aca="true" t="shared" si="35" ref="Y16:Y52">IF(X16=0,"",RANK(X16,X$5:X$52,0))</f>
      </c>
      <c r="Z16" s="65" t="s">
        <v>33</v>
      </c>
      <c r="AA16" s="59" t="e">
        <f aca="true" t="shared" si="36" ref="AA16:AA52">1000*((Z$2+MIN(Z$5:Z$52)-Z16)/Z$2)</f>
        <v>#VALUE!</v>
      </c>
      <c r="AB16" s="59" t="b">
        <f aca="true" t="shared" si="37" ref="AB16:AB52">ISERROR(AA16)</f>
        <v>1</v>
      </c>
      <c r="AC16" s="53">
        <f aca="true" t="shared" si="38" ref="AC16:AC52">IF(AB16=FALSE(),IF(AA16&gt;0,AA16,1),0)</f>
        <v>0</v>
      </c>
      <c r="AD16" s="54">
        <f aca="true" t="shared" si="39" ref="AD16:AD52">IF(AC16=0,"",RANK(AC16,AC$5:AC$52,0))</f>
      </c>
    </row>
    <row r="17" spans="1:30" s="38" customFormat="1" ht="19.5" customHeight="1">
      <c r="A17" s="52">
        <f aca="true" t="shared" si="40" ref="A17:A52">IF(F17=0,"",RANK(F17,$F$5:$F$54,0))</f>
      </c>
      <c r="B17" s="39"/>
      <c r="C17" s="40"/>
      <c r="D17" s="41"/>
      <c r="E17" s="42"/>
      <c r="F17" s="52">
        <f aca="true" t="shared" si="41" ref="F17:F52">J17+O17+V17+AC17</f>
        <v>0</v>
      </c>
      <c r="G17" s="65" t="s">
        <v>33</v>
      </c>
      <c r="H17" s="59" t="e">
        <f t="shared" si="22"/>
        <v>#VALUE!</v>
      </c>
      <c r="I17" s="59" t="b">
        <f t="shared" si="23"/>
        <v>1</v>
      </c>
      <c r="J17" s="53">
        <f t="shared" si="24"/>
        <v>0</v>
      </c>
      <c r="K17" s="54">
        <f t="shared" si="25"/>
      </c>
      <c r="L17" s="65" t="s">
        <v>33</v>
      </c>
      <c r="M17" s="59" t="e">
        <f t="shared" si="26"/>
        <v>#VALUE!</v>
      </c>
      <c r="N17" s="59" t="b">
        <f t="shared" si="27"/>
        <v>1</v>
      </c>
      <c r="O17" s="53">
        <f t="shared" si="28"/>
        <v>0</v>
      </c>
      <c r="P17" s="54">
        <f t="shared" si="29"/>
      </c>
      <c r="Q17" s="55">
        <f aca="true" t="shared" si="42" ref="Q17:Q52">J17+O17</f>
        <v>0</v>
      </c>
      <c r="R17" s="54">
        <f t="shared" si="30"/>
      </c>
      <c r="S17" s="65" t="s">
        <v>33</v>
      </c>
      <c r="T17" s="59" t="e">
        <f t="shared" si="31"/>
        <v>#VALUE!</v>
      </c>
      <c r="U17" s="59" t="b">
        <f t="shared" si="32"/>
        <v>1</v>
      </c>
      <c r="V17" s="53">
        <f t="shared" si="33"/>
        <v>0</v>
      </c>
      <c r="W17" s="54">
        <f t="shared" si="34"/>
      </c>
      <c r="X17" s="55">
        <f aca="true" t="shared" si="43" ref="X17:X52">J17+O17+V17</f>
        <v>0</v>
      </c>
      <c r="Y17" s="54">
        <f t="shared" si="35"/>
      </c>
      <c r="Z17" s="65" t="s">
        <v>33</v>
      </c>
      <c r="AA17" s="59" t="e">
        <f t="shared" si="36"/>
        <v>#VALUE!</v>
      </c>
      <c r="AB17" s="59" t="b">
        <f t="shared" si="37"/>
        <v>1</v>
      </c>
      <c r="AC17" s="53">
        <f t="shared" si="38"/>
        <v>0</v>
      </c>
      <c r="AD17" s="54">
        <f t="shared" si="39"/>
      </c>
    </row>
    <row r="18" spans="1:30" s="38" customFormat="1" ht="19.5" customHeight="1">
      <c r="A18" s="52">
        <f t="shared" si="40"/>
      </c>
      <c r="B18" s="39"/>
      <c r="C18" s="40"/>
      <c r="D18" s="41"/>
      <c r="E18" s="42"/>
      <c r="F18" s="52">
        <f t="shared" si="41"/>
        <v>0</v>
      </c>
      <c r="G18" s="65" t="s">
        <v>33</v>
      </c>
      <c r="H18" s="59" t="e">
        <f t="shared" si="22"/>
        <v>#VALUE!</v>
      </c>
      <c r="I18" s="59" t="b">
        <f t="shared" si="23"/>
        <v>1</v>
      </c>
      <c r="J18" s="53">
        <f t="shared" si="24"/>
        <v>0</v>
      </c>
      <c r="K18" s="54">
        <f t="shared" si="25"/>
      </c>
      <c r="L18" s="65" t="s">
        <v>33</v>
      </c>
      <c r="M18" s="59" t="e">
        <f t="shared" si="26"/>
        <v>#VALUE!</v>
      </c>
      <c r="N18" s="59" t="b">
        <f t="shared" si="27"/>
        <v>1</v>
      </c>
      <c r="O18" s="53">
        <f t="shared" si="28"/>
        <v>0</v>
      </c>
      <c r="P18" s="54">
        <f t="shared" si="29"/>
      </c>
      <c r="Q18" s="55">
        <f t="shared" si="42"/>
        <v>0</v>
      </c>
      <c r="R18" s="54">
        <f t="shared" si="30"/>
      </c>
      <c r="S18" s="65" t="s">
        <v>33</v>
      </c>
      <c r="T18" s="59" t="e">
        <f t="shared" si="31"/>
        <v>#VALUE!</v>
      </c>
      <c r="U18" s="59" t="b">
        <f t="shared" si="32"/>
        <v>1</v>
      </c>
      <c r="V18" s="53">
        <f t="shared" si="33"/>
        <v>0</v>
      </c>
      <c r="W18" s="54">
        <f t="shared" si="34"/>
      </c>
      <c r="X18" s="55">
        <f t="shared" si="43"/>
        <v>0</v>
      </c>
      <c r="Y18" s="54">
        <f t="shared" si="35"/>
      </c>
      <c r="Z18" s="65" t="s">
        <v>33</v>
      </c>
      <c r="AA18" s="59" t="e">
        <f t="shared" si="36"/>
        <v>#VALUE!</v>
      </c>
      <c r="AB18" s="59" t="b">
        <f t="shared" si="37"/>
        <v>1</v>
      </c>
      <c r="AC18" s="53">
        <f t="shared" si="38"/>
        <v>0</v>
      </c>
      <c r="AD18" s="54">
        <f t="shared" si="39"/>
      </c>
    </row>
    <row r="19" spans="1:30" s="38" customFormat="1" ht="19.5" customHeight="1">
      <c r="A19" s="52">
        <f t="shared" si="40"/>
      </c>
      <c r="B19" s="39"/>
      <c r="C19" s="40"/>
      <c r="D19" s="41"/>
      <c r="E19" s="43"/>
      <c r="F19" s="52">
        <f t="shared" si="41"/>
        <v>0</v>
      </c>
      <c r="G19" s="65" t="s">
        <v>33</v>
      </c>
      <c r="H19" s="59" t="e">
        <f t="shared" si="22"/>
        <v>#VALUE!</v>
      </c>
      <c r="I19" s="59" t="b">
        <f t="shared" si="23"/>
        <v>1</v>
      </c>
      <c r="J19" s="53">
        <f t="shared" si="24"/>
        <v>0</v>
      </c>
      <c r="K19" s="54">
        <f t="shared" si="25"/>
      </c>
      <c r="L19" s="65" t="s">
        <v>33</v>
      </c>
      <c r="M19" s="59" t="e">
        <f t="shared" si="26"/>
        <v>#VALUE!</v>
      </c>
      <c r="N19" s="59" t="b">
        <f t="shared" si="27"/>
        <v>1</v>
      </c>
      <c r="O19" s="53">
        <f t="shared" si="28"/>
        <v>0</v>
      </c>
      <c r="P19" s="54">
        <f t="shared" si="29"/>
      </c>
      <c r="Q19" s="55">
        <f t="shared" si="42"/>
        <v>0</v>
      </c>
      <c r="R19" s="54">
        <f t="shared" si="30"/>
      </c>
      <c r="S19" s="65" t="s">
        <v>33</v>
      </c>
      <c r="T19" s="59" t="e">
        <f t="shared" si="31"/>
        <v>#VALUE!</v>
      </c>
      <c r="U19" s="59" t="b">
        <f t="shared" si="32"/>
        <v>1</v>
      </c>
      <c r="V19" s="53">
        <f t="shared" si="33"/>
        <v>0</v>
      </c>
      <c r="W19" s="54">
        <f t="shared" si="34"/>
      </c>
      <c r="X19" s="55">
        <f t="shared" si="43"/>
        <v>0</v>
      </c>
      <c r="Y19" s="54">
        <f t="shared" si="35"/>
      </c>
      <c r="Z19" s="65" t="s">
        <v>33</v>
      </c>
      <c r="AA19" s="59" t="e">
        <f t="shared" si="36"/>
        <v>#VALUE!</v>
      </c>
      <c r="AB19" s="59" t="b">
        <f t="shared" si="37"/>
        <v>1</v>
      </c>
      <c r="AC19" s="53">
        <f t="shared" si="38"/>
        <v>0</v>
      </c>
      <c r="AD19" s="54">
        <f t="shared" si="39"/>
      </c>
    </row>
    <row r="20" spans="1:30" s="38" customFormat="1" ht="19.5" customHeight="1">
      <c r="A20" s="52">
        <f t="shared" si="40"/>
      </c>
      <c r="B20" s="39"/>
      <c r="C20" s="40"/>
      <c r="D20" s="41"/>
      <c r="E20" s="42"/>
      <c r="F20" s="52">
        <f t="shared" si="41"/>
        <v>0</v>
      </c>
      <c r="G20" s="65" t="s">
        <v>33</v>
      </c>
      <c r="H20" s="59" t="e">
        <f t="shared" si="22"/>
        <v>#VALUE!</v>
      </c>
      <c r="I20" s="59" t="b">
        <f t="shared" si="23"/>
        <v>1</v>
      </c>
      <c r="J20" s="53">
        <f t="shared" si="24"/>
        <v>0</v>
      </c>
      <c r="K20" s="54">
        <f t="shared" si="25"/>
      </c>
      <c r="L20" s="65" t="s">
        <v>33</v>
      </c>
      <c r="M20" s="59" t="e">
        <f t="shared" si="26"/>
        <v>#VALUE!</v>
      </c>
      <c r="N20" s="59" t="b">
        <f t="shared" si="27"/>
        <v>1</v>
      </c>
      <c r="O20" s="53">
        <f t="shared" si="28"/>
        <v>0</v>
      </c>
      <c r="P20" s="54">
        <f t="shared" si="29"/>
      </c>
      <c r="Q20" s="55">
        <f t="shared" si="42"/>
        <v>0</v>
      </c>
      <c r="R20" s="54">
        <f t="shared" si="30"/>
      </c>
      <c r="S20" s="65" t="s">
        <v>33</v>
      </c>
      <c r="T20" s="59" t="e">
        <f t="shared" si="31"/>
        <v>#VALUE!</v>
      </c>
      <c r="U20" s="59" t="b">
        <f t="shared" si="32"/>
        <v>1</v>
      </c>
      <c r="V20" s="53">
        <f t="shared" si="33"/>
        <v>0</v>
      </c>
      <c r="W20" s="54">
        <f t="shared" si="34"/>
      </c>
      <c r="X20" s="55">
        <f t="shared" si="43"/>
        <v>0</v>
      </c>
      <c r="Y20" s="54">
        <f t="shared" si="35"/>
      </c>
      <c r="Z20" s="65" t="s">
        <v>33</v>
      </c>
      <c r="AA20" s="59" t="e">
        <f t="shared" si="36"/>
        <v>#VALUE!</v>
      </c>
      <c r="AB20" s="59" t="b">
        <f t="shared" si="37"/>
        <v>1</v>
      </c>
      <c r="AC20" s="53">
        <f t="shared" si="38"/>
        <v>0</v>
      </c>
      <c r="AD20" s="54">
        <f t="shared" si="39"/>
      </c>
    </row>
    <row r="21" spans="1:30" s="38" customFormat="1" ht="19.5" customHeight="1">
      <c r="A21" s="52">
        <f t="shared" si="40"/>
      </c>
      <c r="B21" s="39"/>
      <c r="C21" s="40"/>
      <c r="D21" s="41"/>
      <c r="E21" s="42"/>
      <c r="F21" s="52">
        <f t="shared" si="41"/>
        <v>0</v>
      </c>
      <c r="G21" s="65" t="s">
        <v>33</v>
      </c>
      <c r="H21" s="59" t="e">
        <f t="shared" si="22"/>
        <v>#VALUE!</v>
      </c>
      <c r="I21" s="59" t="b">
        <f t="shared" si="23"/>
        <v>1</v>
      </c>
      <c r="J21" s="53">
        <f t="shared" si="24"/>
        <v>0</v>
      </c>
      <c r="K21" s="54">
        <f t="shared" si="25"/>
      </c>
      <c r="L21" s="65" t="s">
        <v>33</v>
      </c>
      <c r="M21" s="59" t="e">
        <f t="shared" si="26"/>
        <v>#VALUE!</v>
      </c>
      <c r="N21" s="59" t="b">
        <f t="shared" si="27"/>
        <v>1</v>
      </c>
      <c r="O21" s="53">
        <f t="shared" si="28"/>
        <v>0</v>
      </c>
      <c r="P21" s="54">
        <f t="shared" si="29"/>
      </c>
      <c r="Q21" s="55">
        <f t="shared" si="42"/>
        <v>0</v>
      </c>
      <c r="R21" s="54">
        <f t="shared" si="30"/>
      </c>
      <c r="S21" s="65" t="s">
        <v>33</v>
      </c>
      <c r="T21" s="59" t="e">
        <f t="shared" si="31"/>
        <v>#VALUE!</v>
      </c>
      <c r="U21" s="59" t="b">
        <f t="shared" si="32"/>
        <v>1</v>
      </c>
      <c r="V21" s="53">
        <f t="shared" si="33"/>
        <v>0</v>
      </c>
      <c r="W21" s="54">
        <f t="shared" si="34"/>
      </c>
      <c r="X21" s="55">
        <f t="shared" si="43"/>
        <v>0</v>
      </c>
      <c r="Y21" s="54">
        <f t="shared" si="35"/>
      </c>
      <c r="Z21" s="65" t="s">
        <v>33</v>
      </c>
      <c r="AA21" s="59" t="e">
        <f t="shared" si="36"/>
        <v>#VALUE!</v>
      </c>
      <c r="AB21" s="59" t="b">
        <f t="shared" si="37"/>
        <v>1</v>
      </c>
      <c r="AC21" s="53">
        <f t="shared" si="38"/>
        <v>0</v>
      </c>
      <c r="AD21" s="54">
        <f t="shared" si="39"/>
      </c>
    </row>
    <row r="22" spans="1:30" s="38" customFormat="1" ht="19.5" customHeight="1">
      <c r="A22" s="52">
        <f t="shared" si="40"/>
      </c>
      <c r="B22" s="39"/>
      <c r="C22" s="40"/>
      <c r="D22" s="41"/>
      <c r="E22" s="42"/>
      <c r="F22" s="52">
        <f t="shared" si="41"/>
        <v>0</v>
      </c>
      <c r="G22" s="65" t="s">
        <v>33</v>
      </c>
      <c r="H22" s="59" t="e">
        <f t="shared" si="22"/>
        <v>#VALUE!</v>
      </c>
      <c r="I22" s="59" t="b">
        <f t="shared" si="23"/>
        <v>1</v>
      </c>
      <c r="J22" s="53">
        <f t="shared" si="24"/>
        <v>0</v>
      </c>
      <c r="K22" s="54">
        <f t="shared" si="25"/>
      </c>
      <c r="L22" s="65" t="s">
        <v>33</v>
      </c>
      <c r="M22" s="59" t="e">
        <f t="shared" si="26"/>
        <v>#VALUE!</v>
      </c>
      <c r="N22" s="59" t="b">
        <f t="shared" si="27"/>
        <v>1</v>
      </c>
      <c r="O22" s="53">
        <f t="shared" si="28"/>
        <v>0</v>
      </c>
      <c r="P22" s="54">
        <f t="shared" si="29"/>
      </c>
      <c r="Q22" s="55">
        <f t="shared" si="42"/>
        <v>0</v>
      </c>
      <c r="R22" s="54">
        <f t="shared" si="30"/>
      </c>
      <c r="S22" s="65" t="s">
        <v>33</v>
      </c>
      <c r="T22" s="59" t="e">
        <f t="shared" si="31"/>
        <v>#VALUE!</v>
      </c>
      <c r="U22" s="59" t="b">
        <f t="shared" si="32"/>
        <v>1</v>
      </c>
      <c r="V22" s="53">
        <f t="shared" si="33"/>
        <v>0</v>
      </c>
      <c r="W22" s="54">
        <f t="shared" si="34"/>
      </c>
      <c r="X22" s="55">
        <f t="shared" si="43"/>
        <v>0</v>
      </c>
      <c r="Y22" s="54">
        <f t="shared" si="35"/>
      </c>
      <c r="Z22" s="65" t="s">
        <v>33</v>
      </c>
      <c r="AA22" s="59" t="e">
        <f t="shared" si="36"/>
        <v>#VALUE!</v>
      </c>
      <c r="AB22" s="59" t="b">
        <f t="shared" si="37"/>
        <v>1</v>
      </c>
      <c r="AC22" s="53">
        <f t="shared" si="38"/>
        <v>0</v>
      </c>
      <c r="AD22" s="54">
        <f t="shared" si="39"/>
      </c>
    </row>
    <row r="23" spans="1:30" s="38" customFormat="1" ht="19.5" customHeight="1">
      <c r="A23" s="52">
        <f t="shared" si="40"/>
      </c>
      <c r="B23" s="39"/>
      <c r="C23" s="40"/>
      <c r="D23" s="41"/>
      <c r="E23" s="42"/>
      <c r="F23" s="52">
        <f t="shared" si="41"/>
        <v>0</v>
      </c>
      <c r="G23" s="65" t="s">
        <v>33</v>
      </c>
      <c r="H23" s="59" t="e">
        <f t="shared" si="22"/>
        <v>#VALUE!</v>
      </c>
      <c r="I23" s="59" t="b">
        <f t="shared" si="23"/>
        <v>1</v>
      </c>
      <c r="J23" s="53">
        <f t="shared" si="24"/>
        <v>0</v>
      </c>
      <c r="K23" s="54">
        <f t="shared" si="25"/>
      </c>
      <c r="L23" s="65" t="s">
        <v>33</v>
      </c>
      <c r="M23" s="59" t="e">
        <f t="shared" si="26"/>
        <v>#VALUE!</v>
      </c>
      <c r="N23" s="59" t="b">
        <f t="shared" si="27"/>
        <v>1</v>
      </c>
      <c r="O23" s="53">
        <f t="shared" si="28"/>
        <v>0</v>
      </c>
      <c r="P23" s="54">
        <f t="shared" si="29"/>
      </c>
      <c r="Q23" s="55">
        <f t="shared" si="42"/>
        <v>0</v>
      </c>
      <c r="R23" s="54">
        <f t="shared" si="30"/>
      </c>
      <c r="S23" s="65" t="s">
        <v>33</v>
      </c>
      <c r="T23" s="59" t="e">
        <f t="shared" si="31"/>
        <v>#VALUE!</v>
      </c>
      <c r="U23" s="59" t="b">
        <f t="shared" si="32"/>
        <v>1</v>
      </c>
      <c r="V23" s="53">
        <f t="shared" si="33"/>
        <v>0</v>
      </c>
      <c r="W23" s="54">
        <f t="shared" si="34"/>
      </c>
      <c r="X23" s="55">
        <f t="shared" si="43"/>
        <v>0</v>
      </c>
      <c r="Y23" s="54">
        <f t="shared" si="35"/>
      </c>
      <c r="Z23" s="65" t="s">
        <v>33</v>
      </c>
      <c r="AA23" s="59" t="e">
        <f t="shared" si="36"/>
        <v>#VALUE!</v>
      </c>
      <c r="AB23" s="59" t="b">
        <f t="shared" si="37"/>
        <v>1</v>
      </c>
      <c r="AC23" s="53">
        <f t="shared" si="38"/>
        <v>0</v>
      </c>
      <c r="AD23" s="54">
        <f t="shared" si="39"/>
      </c>
    </row>
    <row r="24" spans="1:30" s="38" customFormat="1" ht="19.5" customHeight="1">
      <c r="A24" s="52">
        <f t="shared" si="40"/>
      </c>
      <c r="B24" s="39"/>
      <c r="C24" s="41"/>
      <c r="D24" s="41"/>
      <c r="E24" s="42"/>
      <c r="F24" s="52">
        <f t="shared" si="41"/>
        <v>0</v>
      </c>
      <c r="G24" s="65" t="s">
        <v>33</v>
      </c>
      <c r="H24" s="59" t="e">
        <f t="shared" si="22"/>
        <v>#VALUE!</v>
      </c>
      <c r="I24" s="59" t="b">
        <f t="shared" si="23"/>
        <v>1</v>
      </c>
      <c r="J24" s="53">
        <f t="shared" si="24"/>
        <v>0</v>
      </c>
      <c r="K24" s="54">
        <f t="shared" si="25"/>
      </c>
      <c r="L24" s="65" t="s">
        <v>33</v>
      </c>
      <c r="M24" s="59" t="e">
        <f t="shared" si="26"/>
        <v>#VALUE!</v>
      </c>
      <c r="N24" s="59" t="b">
        <f t="shared" si="27"/>
        <v>1</v>
      </c>
      <c r="O24" s="53">
        <f t="shared" si="28"/>
        <v>0</v>
      </c>
      <c r="P24" s="54">
        <f t="shared" si="29"/>
      </c>
      <c r="Q24" s="55">
        <f t="shared" si="42"/>
        <v>0</v>
      </c>
      <c r="R24" s="54">
        <f t="shared" si="30"/>
      </c>
      <c r="S24" s="65" t="s">
        <v>33</v>
      </c>
      <c r="T24" s="59" t="e">
        <f t="shared" si="31"/>
        <v>#VALUE!</v>
      </c>
      <c r="U24" s="59" t="b">
        <f t="shared" si="32"/>
        <v>1</v>
      </c>
      <c r="V24" s="53">
        <f t="shared" si="33"/>
        <v>0</v>
      </c>
      <c r="W24" s="54">
        <f t="shared" si="34"/>
      </c>
      <c r="X24" s="55">
        <f t="shared" si="43"/>
        <v>0</v>
      </c>
      <c r="Y24" s="54">
        <f t="shared" si="35"/>
      </c>
      <c r="Z24" s="65" t="s">
        <v>33</v>
      </c>
      <c r="AA24" s="59" t="e">
        <f t="shared" si="36"/>
        <v>#VALUE!</v>
      </c>
      <c r="AB24" s="59" t="b">
        <f t="shared" si="37"/>
        <v>1</v>
      </c>
      <c r="AC24" s="53">
        <f t="shared" si="38"/>
        <v>0</v>
      </c>
      <c r="AD24" s="54">
        <f t="shared" si="39"/>
      </c>
    </row>
    <row r="25" spans="1:30" s="38" customFormat="1" ht="19.5" customHeight="1">
      <c r="A25" s="52">
        <f t="shared" si="40"/>
      </c>
      <c r="B25" s="39"/>
      <c r="C25" s="41"/>
      <c r="D25" s="41"/>
      <c r="E25" s="42"/>
      <c r="F25" s="52">
        <f t="shared" si="41"/>
        <v>0</v>
      </c>
      <c r="G25" s="65" t="s">
        <v>33</v>
      </c>
      <c r="H25" s="59" t="e">
        <f t="shared" si="22"/>
        <v>#VALUE!</v>
      </c>
      <c r="I25" s="59" t="b">
        <f t="shared" si="23"/>
        <v>1</v>
      </c>
      <c r="J25" s="53">
        <f t="shared" si="24"/>
        <v>0</v>
      </c>
      <c r="K25" s="54">
        <f t="shared" si="25"/>
      </c>
      <c r="L25" s="65" t="s">
        <v>33</v>
      </c>
      <c r="M25" s="59" t="e">
        <f t="shared" si="26"/>
        <v>#VALUE!</v>
      </c>
      <c r="N25" s="59" t="b">
        <f t="shared" si="27"/>
        <v>1</v>
      </c>
      <c r="O25" s="53">
        <f t="shared" si="28"/>
        <v>0</v>
      </c>
      <c r="P25" s="54">
        <f t="shared" si="29"/>
      </c>
      <c r="Q25" s="55">
        <f t="shared" si="42"/>
        <v>0</v>
      </c>
      <c r="R25" s="54">
        <f t="shared" si="30"/>
      </c>
      <c r="S25" s="65" t="s">
        <v>33</v>
      </c>
      <c r="T25" s="59" t="e">
        <f t="shared" si="31"/>
        <v>#VALUE!</v>
      </c>
      <c r="U25" s="59" t="b">
        <f t="shared" si="32"/>
        <v>1</v>
      </c>
      <c r="V25" s="53">
        <f t="shared" si="33"/>
        <v>0</v>
      </c>
      <c r="W25" s="54">
        <f t="shared" si="34"/>
      </c>
      <c r="X25" s="55">
        <f t="shared" si="43"/>
        <v>0</v>
      </c>
      <c r="Y25" s="54">
        <f t="shared" si="35"/>
      </c>
      <c r="Z25" s="65" t="s">
        <v>33</v>
      </c>
      <c r="AA25" s="59" t="e">
        <f t="shared" si="36"/>
        <v>#VALUE!</v>
      </c>
      <c r="AB25" s="59" t="b">
        <f t="shared" si="37"/>
        <v>1</v>
      </c>
      <c r="AC25" s="53">
        <f t="shared" si="38"/>
        <v>0</v>
      </c>
      <c r="AD25" s="54">
        <f t="shared" si="39"/>
      </c>
    </row>
    <row r="26" spans="1:30" s="38" customFormat="1" ht="19.5" customHeight="1">
      <c r="A26" s="52">
        <f t="shared" si="40"/>
      </c>
      <c r="B26" s="39"/>
      <c r="C26" s="41"/>
      <c r="D26" s="41"/>
      <c r="E26" s="42"/>
      <c r="F26" s="52">
        <f t="shared" si="41"/>
        <v>0</v>
      </c>
      <c r="G26" s="65" t="s">
        <v>33</v>
      </c>
      <c r="H26" s="59" t="e">
        <f t="shared" si="22"/>
        <v>#VALUE!</v>
      </c>
      <c r="I26" s="59" t="b">
        <f t="shared" si="23"/>
        <v>1</v>
      </c>
      <c r="J26" s="53">
        <f t="shared" si="24"/>
        <v>0</v>
      </c>
      <c r="K26" s="54">
        <f t="shared" si="25"/>
      </c>
      <c r="L26" s="65" t="s">
        <v>33</v>
      </c>
      <c r="M26" s="59" t="e">
        <f t="shared" si="26"/>
        <v>#VALUE!</v>
      </c>
      <c r="N26" s="59" t="b">
        <f t="shared" si="27"/>
        <v>1</v>
      </c>
      <c r="O26" s="53">
        <f t="shared" si="28"/>
        <v>0</v>
      </c>
      <c r="P26" s="54">
        <f t="shared" si="29"/>
      </c>
      <c r="Q26" s="55">
        <f t="shared" si="42"/>
        <v>0</v>
      </c>
      <c r="R26" s="54">
        <f t="shared" si="30"/>
      </c>
      <c r="S26" s="65" t="s">
        <v>33</v>
      </c>
      <c r="T26" s="59" t="e">
        <f t="shared" si="31"/>
        <v>#VALUE!</v>
      </c>
      <c r="U26" s="59" t="b">
        <f t="shared" si="32"/>
        <v>1</v>
      </c>
      <c r="V26" s="53">
        <f t="shared" si="33"/>
        <v>0</v>
      </c>
      <c r="W26" s="54">
        <f t="shared" si="34"/>
      </c>
      <c r="X26" s="55">
        <f t="shared" si="43"/>
        <v>0</v>
      </c>
      <c r="Y26" s="54">
        <f t="shared" si="35"/>
      </c>
      <c r="Z26" s="65" t="s">
        <v>33</v>
      </c>
      <c r="AA26" s="59" t="e">
        <f t="shared" si="36"/>
        <v>#VALUE!</v>
      </c>
      <c r="AB26" s="59" t="b">
        <f t="shared" si="37"/>
        <v>1</v>
      </c>
      <c r="AC26" s="53">
        <f t="shared" si="38"/>
        <v>0</v>
      </c>
      <c r="AD26" s="54">
        <f t="shared" si="39"/>
      </c>
    </row>
    <row r="27" spans="1:30" s="38" customFormat="1" ht="19.5" customHeight="1">
      <c r="A27" s="52">
        <f t="shared" si="40"/>
      </c>
      <c r="B27" s="39"/>
      <c r="C27" s="41"/>
      <c r="D27" s="41"/>
      <c r="E27" s="42"/>
      <c r="F27" s="52">
        <f t="shared" si="41"/>
        <v>0</v>
      </c>
      <c r="G27" s="65" t="s">
        <v>33</v>
      </c>
      <c r="H27" s="59" t="e">
        <f t="shared" si="22"/>
        <v>#VALUE!</v>
      </c>
      <c r="I27" s="59" t="b">
        <f t="shared" si="23"/>
        <v>1</v>
      </c>
      <c r="J27" s="53">
        <f t="shared" si="24"/>
        <v>0</v>
      </c>
      <c r="K27" s="54">
        <f t="shared" si="25"/>
      </c>
      <c r="L27" s="65" t="s">
        <v>33</v>
      </c>
      <c r="M27" s="59" t="e">
        <f t="shared" si="26"/>
        <v>#VALUE!</v>
      </c>
      <c r="N27" s="59" t="b">
        <f t="shared" si="27"/>
        <v>1</v>
      </c>
      <c r="O27" s="53">
        <f t="shared" si="28"/>
        <v>0</v>
      </c>
      <c r="P27" s="54">
        <f t="shared" si="29"/>
      </c>
      <c r="Q27" s="55">
        <f t="shared" si="42"/>
        <v>0</v>
      </c>
      <c r="R27" s="54">
        <f t="shared" si="30"/>
      </c>
      <c r="S27" s="65" t="s">
        <v>33</v>
      </c>
      <c r="T27" s="59" t="e">
        <f t="shared" si="31"/>
        <v>#VALUE!</v>
      </c>
      <c r="U27" s="59" t="b">
        <f t="shared" si="32"/>
        <v>1</v>
      </c>
      <c r="V27" s="53">
        <f t="shared" si="33"/>
        <v>0</v>
      </c>
      <c r="W27" s="54">
        <f t="shared" si="34"/>
      </c>
      <c r="X27" s="55">
        <f t="shared" si="43"/>
        <v>0</v>
      </c>
      <c r="Y27" s="54">
        <f t="shared" si="35"/>
      </c>
      <c r="Z27" s="65" t="s">
        <v>33</v>
      </c>
      <c r="AA27" s="59" t="e">
        <f t="shared" si="36"/>
        <v>#VALUE!</v>
      </c>
      <c r="AB27" s="59" t="b">
        <f t="shared" si="37"/>
        <v>1</v>
      </c>
      <c r="AC27" s="53">
        <f t="shared" si="38"/>
        <v>0</v>
      </c>
      <c r="AD27" s="54">
        <f t="shared" si="39"/>
      </c>
    </row>
    <row r="28" spans="1:30" s="38" customFormat="1" ht="19.5" customHeight="1">
      <c r="A28" s="52">
        <f t="shared" si="40"/>
      </c>
      <c r="B28" s="39"/>
      <c r="C28" s="41"/>
      <c r="D28" s="41"/>
      <c r="E28" s="42"/>
      <c r="F28" s="52">
        <f t="shared" si="41"/>
        <v>0</v>
      </c>
      <c r="G28" s="65" t="s">
        <v>33</v>
      </c>
      <c r="H28" s="59" t="e">
        <f t="shared" si="22"/>
        <v>#VALUE!</v>
      </c>
      <c r="I28" s="59" t="b">
        <f t="shared" si="23"/>
        <v>1</v>
      </c>
      <c r="J28" s="53">
        <f t="shared" si="24"/>
        <v>0</v>
      </c>
      <c r="K28" s="54">
        <f t="shared" si="25"/>
      </c>
      <c r="L28" s="65" t="s">
        <v>33</v>
      </c>
      <c r="M28" s="59" t="e">
        <f t="shared" si="26"/>
        <v>#VALUE!</v>
      </c>
      <c r="N28" s="59" t="b">
        <f t="shared" si="27"/>
        <v>1</v>
      </c>
      <c r="O28" s="53">
        <f t="shared" si="28"/>
        <v>0</v>
      </c>
      <c r="P28" s="54">
        <f t="shared" si="29"/>
      </c>
      <c r="Q28" s="55">
        <f t="shared" si="42"/>
        <v>0</v>
      </c>
      <c r="R28" s="54">
        <f t="shared" si="30"/>
      </c>
      <c r="S28" s="65" t="s">
        <v>33</v>
      </c>
      <c r="T28" s="59" t="e">
        <f t="shared" si="31"/>
        <v>#VALUE!</v>
      </c>
      <c r="U28" s="59" t="b">
        <f t="shared" si="32"/>
        <v>1</v>
      </c>
      <c r="V28" s="53">
        <f t="shared" si="33"/>
        <v>0</v>
      </c>
      <c r="W28" s="54">
        <f t="shared" si="34"/>
      </c>
      <c r="X28" s="55">
        <f t="shared" si="43"/>
        <v>0</v>
      </c>
      <c r="Y28" s="54">
        <f t="shared" si="35"/>
      </c>
      <c r="Z28" s="65" t="s">
        <v>33</v>
      </c>
      <c r="AA28" s="59" t="e">
        <f t="shared" si="36"/>
        <v>#VALUE!</v>
      </c>
      <c r="AB28" s="59" t="b">
        <f t="shared" si="37"/>
        <v>1</v>
      </c>
      <c r="AC28" s="53">
        <f t="shared" si="38"/>
        <v>0</v>
      </c>
      <c r="AD28" s="54">
        <f t="shared" si="39"/>
      </c>
    </row>
    <row r="29" spans="1:30" s="38" customFormat="1" ht="19.5" customHeight="1">
      <c r="A29" s="52">
        <f t="shared" si="40"/>
      </c>
      <c r="B29" s="39"/>
      <c r="C29" s="41"/>
      <c r="D29" s="41"/>
      <c r="E29" s="42"/>
      <c r="F29" s="52">
        <f t="shared" si="41"/>
        <v>0</v>
      </c>
      <c r="G29" s="65" t="s">
        <v>33</v>
      </c>
      <c r="H29" s="59" t="e">
        <f t="shared" si="22"/>
        <v>#VALUE!</v>
      </c>
      <c r="I29" s="59" t="b">
        <f t="shared" si="23"/>
        <v>1</v>
      </c>
      <c r="J29" s="53">
        <f t="shared" si="24"/>
        <v>0</v>
      </c>
      <c r="K29" s="54">
        <f t="shared" si="25"/>
      </c>
      <c r="L29" s="65" t="s">
        <v>33</v>
      </c>
      <c r="M29" s="59" t="e">
        <f t="shared" si="26"/>
        <v>#VALUE!</v>
      </c>
      <c r="N29" s="59" t="b">
        <f t="shared" si="27"/>
        <v>1</v>
      </c>
      <c r="O29" s="53">
        <f t="shared" si="28"/>
        <v>0</v>
      </c>
      <c r="P29" s="54">
        <f t="shared" si="29"/>
      </c>
      <c r="Q29" s="55">
        <f t="shared" si="42"/>
        <v>0</v>
      </c>
      <c r="R29" s="54">
        <f t="shared" si="30"/>
      </c>
      <c r="S29" s="65" t="s">
        <v>33</v>
      </c>
      <c r="T29" s="59" t="e">
        <f t="shared" si="31"/>
        <v>#VALUE!</v>
      </c>
      <c r="U29" s="59" t="b">
        <f t="shared" si="32"/>
        <v>1</v>
      </c>
      <c r="V29" s="53">
        <f t="shared" si="33"/>
        <v>0</v>
      </c>
      <c r="W29" s="54">
        <f t="shared" si="34"/>
      </c>
      <c r="X29" s="55">
        <f t="shared" si="43"/>
        <v>0</v>
      </c>
      <c r="Y29" s="54">
        <f t="shared" si="35"/>
      </c>
      <c r="Z29" s="65" t="s">
        <v>33</v>
      </c>
      <c r="AA29" s="59" t="e">
        <f t="shared" si="36"/>
        <v>#VALUE!</v>
      </c>
      <c r="AB29" s="59" t="b">
        <f t="shared" si="37"/>
        <v>1</v>
      </c>
      <c r="AC29" s="53">
        <f t="shared" si="38"/>
        <v>0</v>
      </c>
      <c r="AD29" s="54">
        <f t="shared" si="39"/>
      </c>
    </row>
    <row r="30" spans="1:30" s="38" customFormat="1" ht="19.5" customHeight="1">
      <c r="A30" s="52">
        <f t="shared" si="40"/>
      </c>
      <c r="B30" s="39"/>
      <c r="C30" s="41"/>
      <c r="D30" s="41"/>
      <c r="E30" s="42"/>
      <c r="F30" s="52">
        <f t="shared" si="41"/>
        <v>0</v>
      </c>
      <c r="G30" s="65" t="s">
        <v>33</v>
      </c>
      <c r="H30" s="59" t="e">
        <f t="shared" si="22"/>
        <v>#VALUE!</v>
      </c>
      <c r="I30" s="59" t="b">
        <f t="shared" si="23"/>
        <v>1</v>
      </c>
      <c r="J30" s="53">
        <f t="shared" si="24"/>
        <v>0</v>
      </c>
      <c r="K30" s="54">
        <f t="shared" si="25"/>
      </c>
      <c r="L30" s="65" t="s">
        <v>33</v>
      </c>
      <c r="M30" s="59" t="e">
        <f t="shared" si="26"/>
        <v>#VALUE!</v>
      </c>
      <c r="N30" s="59" t="b">
        <f t="shared" si="27"/>
        <v>1</v>
      </c>
      <c r="O30" s="53">
        <f t="shared" si="28"/>
        <v>0</v>
      </c>
      <c r="P30" s="54">
        <f t="shared" si="29"/>
      </c>
      <c r="Q30" s="55">
        <f t="shared" si="42"/>
        <v>0</v>
      </c>
      <c r="R30" s="54">
        <f t="shared" si="30"/>
      </c>
      <c r="S30" s="65" t="s">
        <v>33</v>
      </c>
      <c r="T30" s="59" t="e">
        <f t="shared" si="31"/>
        <v>#VALUE!</v>
      </c>
      <c r="U30" s="59" t="b">
        <f t="shared" si="32"/>
        <v>1</v>
      </c>
      <c r="V30" s="53">
        <f t="shared" si="33"/>
        <v>0</v>
      </c>
      <c r="W30" s="54">
        <f t="shared" si="34"/>
      </c>
      <c r="X30" s="55">
        <f t="shared" si="43"/>
        <v>0</v>
      </c>
      <c r="Y30" s="54">
        <f t="shared" si="35"/>
      </c>
      <c r="Z30" s="65" t="s">
        <v>33</v>
      </c>
      <c r="AA30" s="59" t="e">
        <f t="shared" si="36"/>
        <v>#VALUE!</v>
      </c>
      <c r="AB30" s="59" t="b">
        <f t="shared" si="37"/>
        <v>1</v>
      </c>
      <c r="AC30" s="53">
        <f t="shared" si="38"/>
        <v>0</v>
      </c>
      <c r="AD30" s="54">
        <f t="shared" si="39"/>
      </c>
    </row>
    <row r="31" spans="1:30" s="38" customFormat="1" ht="19.5" customHeight="1">
      <c r="A31" s="52">
        <f t="shared" si="40"/>
      </c>
      <c r="B31" s="39"/>
      <c r="C31" s="41"/>
      <c r="D31" s="41"/>
      <c r="E31" s="42"/>
      <c r="F31" s="52">
        <f t="shared" si="41"/>
        <v>0</v>
      </c>
      <c r="G31" s="65" t="s">
        <v>33</v>
      </c>
      <c r="H31" s="59" t="e">
        <f t="shared" si="22"/>
        <v>#VALUE!</v>
      </c>
      <c r="I31" s="59" t="b">
        <f t="shared" si="23"/>
        <v>1</v>
      </c>
      <c r="J31" s="53">
        <f t="shared" si="24"/>
        <v>0</v>
      </c>
      <c r="K31" s="54">
        <f t="shared" si="25"/>
      </c>
      <c r="L31" s="65" t="s">
        <v>33</v>
      </c>
      <c r="M31" s="59" t="e">
        <f t="shared" si="26"/>
        <v>#VALUE!</v>
      </c>
      <c r="N31" s="59" t="b">
        <f t="shared" si="27"/>
        <v>1</v>
      </c>
      <c r="O31" s="53">
        <f t="shared" si="28"/>
        <v>0</v>
      </c>
      <c r="P31" s="54">
        <f t="shared" si="29"/>
      </c>
      <c r="Q31" s="55">
        <f t="shared" si="42"/>
        <v>0</v>
      </c>
      <c r="R31" s="54">
        <f t="shared" si="30"/>
      </c>
      <c r="S31" s="65" t="s">
        <v>33</v>
      </c>
      <c r="T31" s="59" t="e">
        <f t="shared" si="31"/>
        <v>#VALUE!</v>
      </c>
      <c r="U31" s="59" t="b">
        <f t="shared" si="32"/>
        <v>1</v>
      </c>
      <c r="V31" s="53">
        <f t="shared" si="33"/>
        <v>0</v>
      </c>
      <c r="W31" s="54">
        <f t="shared" si="34"/>
      </c>
      <c r="X31" s="55">
        <f t="shared" si="43"/>
        <v>0</v>
      </c>
      <c r="Y31" s="54">
        <f t="shared" si="35"/>
      </c>
      <c r="Z31" s="65" t="s">
        <v>33</v>
      </c>
      <c r="AA31" s="59" t="e">
        <f t="shared" si="36"/>
        <v>#VALUE!</v>
      </c>
      <c r="AB31" s="59" t="b">
        <f t="shared" si="37"/>
        <v>1</v>
      </c>
      <c r="AC31" s="53">
        <f t="shared" si="38"/>
        <v>0</v>
      </c>
      <c r="AD31" s="54">
        <f t="shared" si="39"/>
      </c>
    </row>
    <row r="32" spans="1:30" s="38" customFormat="1" ht="19.5" customHeight="1">
      <c r="A32" s="52">
        <f t="shared" si="40"/>
      </c>
      <c r="B32" s="39"/>
      <c r="C32" s="41"/>
      <c r="D32" s="41"/>
      <c r="E32" s="42"/>
      <c r="F32" s="52">
        <f t="shared" si="41"/>
        <v>0</v>
      </c>
      <c r="G32" s="65" t="s">
        <v>33</v>
      </c>
      <c r="H32" s="59" t="e">
        <f t="shared" si="22"/>
        <v>#VALUE!</v>
      </c>
      <c r="I32" s="59" t="b">
        <f t="shared" si="23"/>
        <v>1</v>
      </c>
      <c r="J32" s="53">
        <f t="shared" si="24"/>
        <v>0</v>
      </c>
      <c r="K32" s="54">
        <f t="shared" si="25"/>
      </c>
      <c r="L32" s="65" t="s">
        <v>33</v>
      </c>
      <c r="M32" s="59" t="e">
        <f t="shared" si="26"/>
        <v>#VALUE!</v>
      </c>
      <c r="N32" s="59" t="b">
        <f t="shared" si="27"/>
        <v>1</v>
      </c>
      <c r="O32" s="53">
        <f t="shared" si="28"/>
        <v>0</v>
      </c>
      <c r="P32" s="54">
        <f t="shared" si="29"/>
      </c>
      <c r="Q32" s="55">
        <f t="shared" si="42"/>
        <v>0</v>
      </c>
      <c r="R32" s="54">
        <f t="shared" si="30"/>
      </c>
      <c r="S32" s="65" t="s">
        <v>33</v>
      </c>
      <c r="T32" s="59" t="e">
        <f t="shared" si="31"/>
        <v>#VALUE!</v>
      </c>
      <c r="U32" s="59" t="b">
        <f t="shared" si="32"/>
        <v>1</v>
      </c>
      <c r="V32" s="53">
        <f t="shared" si="33"/>
        <v>0</v>
      </c>
      <c r="W32" s="54">
        <f t="shared" si="34"/>
      </c>
      <c r="X32" s="55">
        <f t="shared" si="43"/>
        <v>0</v>
      </c>
      <c r="Y32" s="54">
        <f t="shared" si="35"/>
      </c>
      <c r="Z32" s="65" t="s">
        <v>33</v>
      </c>
      <c r="AA32" s="59" t="e">
        <f t="shared" si="36"/>
        <v>#VALUE!</v>
      </c>
      <c r="AB32" s="59" t="b">
        <f t="shared" si="37"/>
        <v>1</v>
      </c>
      <c r="AC32" s="53">
        <f t="shared" si="38"/>
        <v>0</v>
      </c>
      <c r="AD32" s="54">
        <f t="shared" si="39"/>
      </c>
    </row>
    <row r="33" spans="1:30" s="38" customFormat="1" ht="19.5" customHeight="1">
      <c r="A33" s="52">
        <f t="shared" si="40"/>
      </c>
      <c r="B33" s="39"/>
      <c r="C33" s="41"/>
      <c r="D33" s="41"/>
      <c r="E33" s="42"/>
      <c r="F33" s="52">
        <f t="shared" si="41"/>
        <v>0</v>
      </c>
      <c r="G33" s="65" t="s">
        <v>33</v>
      </c>
      <c r="H33" s="59" t="e">
        <f t="shared" si="22"/>
        <v>#VALUE!</v>
      </c>
      <c r="I33" s="59" t="b">
        <f t="shared" si="23"/>
        <v>1</v>
      </c>
      <c r="J33" s="53">
        <f t="shared" si="24"/>
        <v>0</v>
      </c>
      <c r="K33" s="54">
        <f t="shared" si="25"/>
      </c>
      <c r="L33" s="65" t="s">
        <v>33</v>
      </c>
      <c r="M33" s="59" t="e">
        <f t="shared" si="26"/>
        <v>#VALUE!</v>
      </c>
      <c r="N33" s="59" t="b">
        <f t="shared" si="27"/>
        <v>1</v>
      </c>
      <c r="O33" s="53">
        <f t="shared" si="28"/>
        <v>0</v>
      </c>
      <c r="P33" s="54">
        <f t="shared" si="29"/>
      </c>
      <c r="Q33" s="55">
        <f t="shared" si="42"/>
        <v>0</v>
      </c>
      <c r="R33" s="54">
        <f t="shared" si="30"/>
      </c>
      <c r="S33" s="65" t="s">
        <v>33</v>
      </c>
      <c r="T33" s="59" t="e">
        <f t="shared" si="31"/>
        <v>#VALUE!</v>
      </c>
      <c r="U33" s="59" t="b">
        <f t="shared" si="32"/>
        <v>1</v>
      </c>
      <c r="V33" s="53">
        <f t="shared" si="33"/>
        <v>0</v>
      </c>
      <c r="W33" s="54">
        <f t="shared" si="34"/>
      </c>
      <c r="X33" s="55">
        <f t="shared" si="43"/>
        <v>0</v>
      </c>
      <c r="Y33" s="54">
        <f t="shared" si="35"/>
      </c>
      <c r="Z33" s="65" t="s">
        <v>33</v>
      </c>
      <c r="AA33" s="59" t="e">
        <f t="shared" si="36"/>
        <v>#VALUE!</v>
      </c>
      <c r="AB33" s="59" t="b">
        <f t="shared" si="37"/>
        <v>1</v>
      </c>
      <c r="AC33" s="53">
        <f t="shared" si="38"/>
        <v>0</v>
      </c>
      <c r="AD33" s="54">
        <f t="shared" si="39"/>
      </c>
    </row>
    <row r="34" spans="1:30" s="38" customFormat="1" ht="19.5" customHeight="1">
      <c r="A34" s="52">
        <f t="shared" si="40"/>
      </c>
      <c r="B34" s="39"/>
      <c r="C34" s="41"/>
      <c r="D34" s="41"/>
      <c r="E34" s="42"/>
      <c r="F34" s="52">
        <f t="shared" si="41"/>
        <v>0</v>
      </c>
      <c r="G34" s="65" t="s">
        <v>33</v>
      </c>
      <c r="H34" s="59" t="e">
        <f t="shared" si="22"/>
        <v>#VALUE!</v>
      </c>
      <c r="I34" s="59" t="b">
        <f t="shared" si="23"/>
        <v>1</v>
      </c>
      <c r="J34" s="53">
        <f t="shared" si="24"/>
        <v>0</v>
      </c>
      <c r="K34" s="54">
        <f t="shared" si="25"/>
      </c>
      <c r="L34" s="65" t="s">
        <v>33</v>
      </c>
      <c r="M34" s="59" t="e">
        <f t="shared" si="26"/>
        <v>#VALUE!</v>
      </c>
      <c r="N34" s="59" t="b">
        <f t="shared" si="27"/>
        <v>1</v>
      </c>
      <c r="O34" s="53">
        <f t="shared" si="28"/>
        <v>0</v>
      </c>
      <c r="P34" s="54">
        <f t="shared" si="29"/>
      </c>
      <c r="Q34" s="55">
        <f t="shared" si="42"/>
        <v>0</v>
      </c>
      <c r="R34" s="54">
        <f t="shared" si="30"/>
      </c>
      <c r="S34" s="65" t="s">
        <v>33</v>
      </c>
      <c r="T34" s="59" t="e">
        <f t="shared" si="31"/>
        <v>#VALUE!</v>
      </c>
      <c r="U34" s="59" t="b">
        <f t="shared" si="32"/>
        <v>1</v>
      </c>
      <c r="V34" s="53">
        <f t="shared" si="33"/>
        <v>0</v>
      </c>
      <c r="W34" s="54">
        <f t="shared" si="34"/>
      </c>
      <c r="X34" s="55">
        <f t="shared" si="43"/>
        <v>0</v>
      </c>
      <c r="Y34" s="54">
        <f t="shared" si="35"/>
      </c>
      <c r="Z34" s="65" t="s">
        <v>33</v>
      </c>
      <c r="AA34" s="59" t="e">
        <f t="shared" si="36"/>
        <v>#VALUE!</v>
      </c>
      <c r="AB34" s="59" t="b">
        <f t="shared" si="37"/>
        <v>1</v>
      </c>
      <c r="AC34" s="53">
        <f t="shared" si="38"/>
        <v>0</v>
      </c>
      <c r="AD34" s="54">
        <f t="shared" si="39"/>
      </c>
    </row>
    <row r="35" spans="1:30" s="38" customFormat="1" ht="19.5" customHeight="1">
      <c r="A35" s="52">
        <f t="shared" si="40"/>
      </c>
      <c r="B35" s="39"/>
      <c r="C35" s="41"/>
      <c r="D35" s="41"/>
      <c r="E35" s="42"/>
      <c r="F35" s="52">
        <f t="shared" si="41"/>
        <v>0</v>
      </c>
      <c r="G35" s="65" t="s">
        <v>33</v>
      </c>
      <c r="H35" s="59" t="e">
        <f t="shared" si="22"/>
        <v>#VALUE!</v>
      </c>
      <c r="I35" s="59" t="b">
        <f t="shared" si="23"/>
        <v>1</v>
      </c>
      <c r="J35" s="53">
        <f t="shared" si="24"/>
        <v>0</v>
      </c>
      <c r="K35" s="54">
        <f t="shared" si="25"/>
      </c>
      <c r="L35" s="65" t="s">
        <v>33</v>
      </c>
      <c r="M35" s="59" t="e">
        <f t="shared" si="26"/>
        <v>#VALUE!</v>
      </c>
      <c r="N35" s="59" t="b">
        <f t="shared" si="27"/>
        <v>1</v>
      </c>
      <c r="O35" s="53">
        <f t="shared" si="28"/>
        <v>0</v>
      </c>
      <c r="P35" s="54">
        <f t="shared" si="29"/>
      </c>
      <c r="Q35" s="55">
        <f t="shared" si="42"/>
        <v>0</v>
      </c>
      <c r="R35" s="54">
        <f t="shared" si="30"/>
      </c>
      <c r="S35" s="65" t="s">
        <v>33</v>
      </c>
      <c r="T35" s="59" t="e">
        <f t="shared" si="31"/>
        <v>#VALUE!</v>
      </c>
      <c r="U35" s="59" t="b">
        <f t="shared" si="32"/>
        <v>1</v>
      </c>
      <c r="V35" s="53">
        <f t="shared" si="33"/>
        <v>0</v>
      </c>
      <c r="W35" s="54">
        <f t="shared" si="34"/>
      </c>
      <c r="X35" s="55">
        <f t="shared" si="43"/>
        <v>0</v>
      </c>
      <c r="Y35" s="54">
        <f t="shared" si="35"/>
      </c>
      <c r="Z35" s="65" t="s">
        <v>33</v>
      </c>
      <c r="AA35" s="59" t="e">
        <f t="shared" si="36"/>
        <v>#VALUE!</v>
      </c>
      <c r="AB35" s="59" t="b">
        <f t="shared" si="37"/>
        <v>1</v>
      </c>
      <c r="AC35" s="53">
        <f t="shared" si="38"/>
        <v>0</v>
      </c>
      <c r="AD35" s="54">
        <f t="shared" si="39"/>
      </c>
    </row>
    <row r="36" spans="1:30" s="38" customFormat="1" ht="19.5" customHeight="1">
      <c r="A36" s="52">
        <f t="shared" si="40"/>
      </c>
      <c r="B36" s="39"/>
      <c r="C36" s="41"/>
      <c r="D36" s="41"/>
      <c r="E36" s="42"/>
      <c r="F36" s="52">
        <f t="shared" si="41"/>
        <v>0</v>
      </c>
      <c r="G36" s="65" t="s">
        <v>33</v>
      </c>
      <c r="H36" s="59" t="e">
        <f t="shared" si="22"/>
        <v>#VALUE!</v>
      </c>
      <c r="I36" s="59" t="b">
        <f t="shared" si="23"/>
        <v>1</v>
      </c>
      <c r="J36" s="53">
        <f t="shared" si="24"/>
        <v>0</v>
      </c>
      <c r="K36" s="54">
        <f t="shared" si="25"/>
      </c>
      <c r="L36" s="65" t="s">
        <v>33</v>
      </c>
      <c r="M36" s="59" t="e">
        <f t="shared" si="26"/>
        <v>#VALUE!</v>
      </c>
      <c r="N36" s="59" t="b">
        <f t="shared" si="27"/>
        <v>1</v>
      </c>
      <c r="O36" s="53">
        <f t="shared" si="28"/>
        <v>0</v>
      </c>
      <c r="P36" s="54">
        <f t="shared" si="29"/>
      </c>
      <c r="Q36" s="55">
        <f t="shared" si="42"/>
        <v>0</v>
      </c>
      <c r="R36" s="54">
        <f t="shared" si="30"/>
      </c>
      <c r="S36" s="65" t="s">
        <v>33</v>
      </c>
      <c r="T36" s="59" t="e">
        <f t="shared" si="31"/>
        <v>#VALUE!</v>
      </c>
      <c r="U36" s="59" t="b">
        <f t="shared" si="32"/>
        <v>1</v>
      </c>
      <c r="V36" s="53">
        <f t="shared" si="33"/>
        <v>0</v>
      </c>
      <c r="W36" s="54">
        <f t="shared" si="34"/>
      </c>
      <c r="X36" s="55">
        <f t="shared" si="43"/>
        <v>0</v>
      </c>
      <c r="Y36" s="54">
        <f t="shared" si="35"/>
      </c>
      <c r="Z36" s="65" t="s">
        <v>33</v>
      </c>
      <c r="AA36" s="59" t="e">
        <f t="shared" si="36"/>
        <v>#VALUE!</v>
      </c>
      <c r="AB36" s="59" t="b">
        <f t="shared" si="37"/>
        <v>1</v>
      </c>
      <c r="AC36" s="53">
        <f t="shared" si="38"/>
        <v>0</v>
      </c>
      <c r="AD36" s="54">
        <f t="shared" si="39"/>
      </c>
    </row>
    <row r="37" spans="1:30" s="38" customFormat="1" ht="19.5" customHeight="1">
      <c r="A37" s="52">
        <f t="shared" si="40"/>
      </c>
      <c r="B37" s="39"/>
      <c r="C37" s="41"/>
      <c r="D37" s="41"/>
      <c r="E37" s="42"/>
      <c r="F37" s="52">
        <f t="shared" si="41"/>
        <v>0</v>
      </c>
      <c r="G37" s="65" t="s">
        <v>33</v>
      </c>
      <c r="H37" s="59" t="e">
        <f t="shared" si="22"/>
        <v>#VALUE!</v>
      </c>
      <c r="I37" s="59" t="b">
        <f t="shared" si="23"/>
        <v>1</v>
      </c>
      <c r="J37" s="53">
        <f t="shared" si="24"/>
        <v>0</v>
      </c>
      <c r="K37" s="54">
        <f t="shared" si="25"/>
      </c>
      <c r="L37" s="65" t="s">
        <v>33</v>
      </c>
      <c r="M37" s="59" t="e">
        <f t="shared" si="26"/>
        <v>#VALUE!</v>
      </c>
      <c r="N37" s="59" t="b">
        <f t="shared" si="27"/>
        <v>1</v>
      </c>
      <c r="O37" s="53">
        <f t="shared" si="28"/>
        <v>0</v>
      </c>
      <c r="P37" s="54">
        <f t="shared" si="29"/>
      </c>
      <c r="Q37" s="55">
        <f t="shared" si="42"/>
        <v>0</v>
      </c>
      <c r="R37" s="54">
        <f t="shared" si="30"/>
      </c>
      <c r="S37" s="65" t="s">
        <v>33</v>
      </c>
      <c r="T37" s="59" t="e">
        <f t="shared" si="31"/>
        <v>#VALUE!</v>
      </c>
      <c r="U37" s="59" t="b">
        <f t="shared" si="32"/>
        <v>1</v>
      </c>
      <c r="V37" s="53">
        <f t="shared" si="33"/>
        <v>0</v>
      </c>
      <c r="W37" s="54">
        <f t="shared" si="34"/>
      </c>
      <c r="X37" s="55">
        <f t="shared" si="43"/>
        <v>0</v>
      </c>
      <c r="Y37" s="54">
        <f t="shared" si="35"/>
      </c>
      <c r="Z37" s="65" t="s">
        <v>33</v>
      </c>
      <c r="AA37" s="59" t="e">
        <f t="shared" si="36"/>
        <v>#VALUE!</v>
      </c>
      <c r="AB37" s="59" t="b">
        <f t="shared" si="37"/>
        <v>1</v>
      </c>
      <c r="AC37" s="53">
        <f t="shared" si="38"/>
        <v>0</v>
      </c>
      <c r="AD37" s="54">
        <f t="shared" si="39"/>
      </c>
    </row>
    <row r="38" spans="1:30" s="38" customFormat="1" ht="19.5" customHeight="1">
      <c r="A38" s="52">
        <f t="shared" si="40"/>
      </c>
      <c r="B38" s="39"/>
      <c r="C38" s="41"/>
      <c r="D38" s="41"/>
      <c r="E38" s="42"/>
      <c r="F38" s="52">
        <f t="shared" si="41"/>
        <v>0</v>
      </c>
      <c r="G38" s="65" t="s">
        <v>33</v>
      </c>
      <c r="H38" s="59" t="e">
        <f t="shared" si="22"/>
        <v>#VALUE!</v>
      </c>
      <c r="I38" s="59" t="b">
        <f t="shared" si="23"/>
        <v>1</v>
      </c>
      <c r="J38" s="53">
        <f t="shared" si="24"/>
        <v>0</v>
      </c>
      <c r="K38" s="54">
        <f t="shared" si="25"/>
      </c>
      <c r="L38" s="65" t="s">
        <v>33</v>
      </c>
      <c r="M38" s="59" t="e">
        <f t="shared" si="26"/>
        <v>#VALUE!</v>
      </c>
      <c r="N38" s="59" t="b">
        <f t="shared" si="27"/>
        <v>1</v>
      </c>
      <c r="O38" s="53">
        <f t="shared" si="28"/>
        <v>0</v>
      </c>
      <c r="P38" s="54">
        <f t="shared" si="29"/>
      </c>
      <c r="Q38" s="55">
        <f t="shared" si="42"/>
        <v>0</v>
      </c>
      <c r="R38" s="54">
        <f t="shared" si="30"/>
      </c>
      <c r="S38" s="65" t="s">
        <v>33</v>
      </c>
      <c r="T38" s="59" t="e">
        <f t="shared" si="31"/>
        <v>#VALUE!</v>
      </c>
      <c r="U38" s="59" t="b">
        <f t="shared" si="32"/>
        <v>1</v>
      </c>
      <c r="V38" s="53">
        <f t="shared" si="33"/>
        <v>0</v>
      </c>
      <c r="W38" s="54">
        <f t="shared" si="34"/>
      </c>
      <c r="X38" s="55">
        <f t="shared" si="43"/>
        <v>0</v>
      </c>
      <c r="Y38" s="54">
        <f t="shared" si="35"/>
      </c>
      <c r="Z38" s="65" t="s">
        <v>33</v>
      </c>
      <c r="AA38" s="59" t="e">
        <f t="shared" si="36"/>
        <v>#VALUE!</v>
      </c>
      <c r="AB38" s="59" t="b">
        <f t="shared" si="37"/>
        <v>1</v>
      </c>
      <c r="AC38" s="53">
        <f t="shared" si="38"/>
        <v>0</v>
      </c>
      <c r="AD38" s="54">
        <f t="shared" si="39"/>
      </c>
    </row>
    <row r="39" spans="1:30" s="38" customFormat="1" ht="19.5" customHeight="1">
      <c r="A39" s="52">
        <f t="shared" si="40"/>
      </c>
      <c r="B39" s="39"/>
      <c r="C39" s="41"/>
      <c r="D39" s="41"/>
      <c r="E39" s="42"/>
      <c r="F39" s="52">
        <f t="shared" si="41"/>
        <v>0</v>
      </c>
      <c r="G39" s="65" t="s">
        <v>33</v>
      </c>
      <c r="H39" s="59" t="e">
        <f t="shared" si="22"/>
        <v>#VALUE!</v>
      </c>
      <c r="I39" s="59" t="b">
        <f t="shared" si="23"/>
        <v>1</v>
      </c>
      <c r="J39" s="53">
        <f t="shared" si="24"/>
        <v>0</v>
      </c>
      <c r="K39" s="54">
        <f t="shared" si="25"/>
      </c>
      <c r="L39" s="65" t="s">
        <v>33</v>
      </c>
      <c r="M39" s="59" t="e">
        <f t="shared" si="26"/>
        <v>#VALUE!</v>
      </c>
      <c r="N39" s="59" t="b">
        <f t="shared" si="27"/>
        <v>1</v>
      </c>
      <c r="O39" s="53">
        <f t="shared" si="28"/>
        <v>0</v>
      </c>
      <c r="P39" s="54">
        <f t="shared" si="29"/>
      </c>
      <c r="Q39" s="55">
        <f t="shared" si="42"/>
        <v>0</v>
      </c>
      <c r="R39" s="54">
        <f t="shared" si="30"/>
      </c>
      <c r="S39" s="65" t="s">
        <v>33</v>
      </c>
      <c r="T39" s="59" t="e">
        <f t="shared" si="31"/>
        <v>#VALUE!</v>
      </c>
      <c r="U39" s="59" t="b">
        <f t="shared" si="32"/>
        <v>1</v>
      </c>
      <c r="V39" s="53">
        <f t="shared" si="33"/>
        <v>0</v>
      </c>
      <c r="W39" s="54">
        <f t="shared" si="34"/>
      </c>
      <c r="X39" s="55">
        <f t="shared" si="43"/>
        <v>0</v>
      </c>
      <c r="Y39" s="54">
        <f t="shared" si="35"/>
      </c>
      <c r="Z39" s="65" t="s">
        <v>33</v>
      </c>
      <c r="AA39" s="59" t="e">
        <f t="shared" si="36"/>
        <v>#VALUE!</v>
      </c>
      <c r="AB39" s="59" t="b">
        <f t="shared" si="37"/>
        <v>1</v>
      </c>
      <c r="AC39" s="53">
        <f t="shared" si="38"/>
        <v>0</v>
      </c>
      <c r="AD39" s="54">
        <f t="shared" si="39"/>
      </c>
    </row>
    <row r="40" spans="1:30" s="38" customFormat="1" ht="19.5" customHeight="1">
      <c r="A40" s="52">
        <f t="shared" si="40"/>
      </c>
      <c r="B40" s="39"/>
      <c r="C40" s="41"/>
      <c r="D40" s="41"/>
      <c r="E40" s="42"/>
      <c r="F40" s="52">
        <f t="shared" si="41"/>
        <v>0</v>
      </c>
      <c r="G40" s="65" t="s">
        <v>33</v>
      </c>
      <c r="H40" s="59" t="e">
        <f t="shared" si="22"/>
        <v>#VALUE!</v>
      </c>
      <c r="I40" s="59" t="b">
        <f t="shared" si="23"/>
        <v>1</v>
      </c>
      <c r="J40" s="53">
        <f t="shared" si="24"/>
        <v>0</v>
      </c>
      <c r="K40" s="54">
        <f t="shared" si="25"/>
      </c>
      <c r="L40" s="65" t="s">
        <v>33</v>
      </c>
      <c r="M40" s="59" t="e">
        <f t="shared" si="26"/>
        <v>#VALUE!</v>
      </c>
      <c r="N40" s="59" t="b">
        <f t="shared" si="27"/>
        <v>1</v>
      </c>
      <c r="O40" s="53">
        <f t="shared" si="28"/>
        <v>0</v>
      </c>
      <c r="P40" s="54">
        <f t="shared" si="29"/>
      </c>
      <c r="Q40" s="55">
        <f t="shared" si="42"/>
        <v>0</v>
      </c>
      <c r="R40" s="54">
        <f t="shared" si="30"/>
      </c>
      <c r="S40" s="65" t="s">
        <v>33</v>
      </c>
      <c r="T40" s="59" t="e">
        <f t="shared" si="31"/>
        <v>#VALUE!</v>
      </c>
      <c r="U40" s="59" t="b">
        <f t="shared" si="32"/>
        <v>1</v>
      </c>
      <c r="V40" s="53">
        <f t="shared" si="33"/>
        <v>0</v>
      </c>
      <c r="W40" s="54">
        <f t="shared" si="34"/>
      </c>
      <c r="X40" s="55">
        <f t="shared" si="43"/>
        <v>0</v>
      </c>
      <c r="Y40" s="54">
        <f t="shared" si="35"/>
      </c>
      <c r="Z40" s="65" t="s">
        <v>33</v>
      </c>
      <c r="AA40" s="59" t="e">
        <f t="shared" si="36"/>
        <v>#VALUE!</v>
      </c>
      <c r="AB40" s="59" t="b">
        <f t="shared" si="37"/>
        <v>1</v>
      </c>
      <c r="AC40" s="53">
        <f t="shared" si="38"/>
        <v>0</v>
      </c>
      <c r="AD40" s="54">
        <f t="shared" si="39"/>
      </c>
    </row>
    <row r="41" spans="1:30" s="38" customFormat="1" ht="19.5" customHeight="1">
      <c r="A41" s="52">
        <f t="shared" si="40"/>
      </c>
      <c r="B41" s="39"/>
      <c r="C41" s="41"/>
      <c r="D41" s="41"/>
      <c r="E41" s="42"/>
      <c r="F41" s="52">
        <f t="shared" si="41"/>
        <v>0</v>
      </c>
      <c r="G41" s="65" t="s">
        <v>33</v>
      </c>
      <c r="H41" s="59" t="e">
        <f t="shared" si="22"/>
        <v>#VALUE!</v>
      </c>
      <c r="I41" s="59" t="b">
        <f t="shared" si="23"/>
        <v>1</v>
      </c>
      <c r="J41" s="53">
        <f t="shared" si="24"/>
        <v>0</v>
      </c>
      <c r="K41" s="54">
        <f t="shared" si="25"/>
      </c>
      <c r="L41" s="65" t="s">
        <v>33</v>
      </c>
      <c r="M41" s="59" t="e">
        <f t="shared" si="26"/>
        <v>#VALUE!</v>
      </c>
      <c r="N41" s="59" t="b">
        <f t="shared" si="27"/>
        <v>1</v>
      </c>
      <c r="O41" s="53">
        <f t="shared" si="28"/>
        <v>0</v>
      </c>
      <c r="P41" s="54">
        <f t="shared" si="29"/>
      </c>
      <c r="Q41" s="55">
        <f t="shared" si="42"/>
        <v>0</v>
      </c>
      <c r="R41" s="54">
        <f t="shared" si="30"/>
      </c>
      <c r="S41" s="65" t="s">
        <v>33</v>
      </c>
      <c r="T41" s="59" t="e">
        <f t="shared" si="31"/>
        <v>#VALUE!</v>
      </c>
      <c r="U41" s="59" t="b">
        <f t="shared" si="32"/>
        <v>1</v>
      </c>
      <c r="V41" s="53">
        <f t="shared" si="33"/>
        <v>0</v>
      </c>
      <c r="W41" s="54">
        <f t="shared" si="34"/>
      </c>
      <c r="X41" s="55">
        <f t="shared" si="43"/>
        <v>0</v>
      </c>
      <c r="Y41" s="54">
        <f t="shared" si="35"/>
      </c>
      <c r="Z41" s="65" t="s">
        <v>33</v>
      </c>
      <c r="AA41" s="59" t="e">
        <f t="shared" si="36"/>
        <v>#VALUE!</v>
      </c>
      <c r="AB41" s="59" t="b">
        <f t="shared" si="37"/>
        <v>1</v>
      </c>
      <c r="AC41" s="53">
        <f t="shared" si="38"/>
        <v>0</v>
      </c>
      <c r="AD41" s="54">
        <f t="shared" si="39"/>
      </c>
    </row>
    <row r="42" spans="1:30" s="38" customFormat="1" ht="19.5" customHeight="1">
      <c r="A42" s="52">
        <f t="shared" si="40"/>
      </c>
      <c r="B42" s="39"/>
      <c r="C42" s="41"/>
      <c r="D42" s="41"/>
      <c r="E42" s="42"/>
      <c r="F42" s="52">
        <f t="shared" si="41"/>
        <v>0</v>
      </c>
      <c r="G42" s="65" t="s">
        <v>33</v>
      </c>
      <c r="H42" s="59" t="e">
        <f t="shared" si="22"/>
        <v>#VALUE!</v>
      </c>
      <c r="I42" s="59" t="b">
        <f t="shared" si="23"/>
        <v>1</v>
      </c>
      <c r="J42" s="53">
        <f t="shared" si="24"/>
        <v>0</v>
      </c>
      <c r="K42" s="54">
        <f t="shared" si="25"/>
      </c>
      <c r="L42" s="65" t="s">
        <v>33</v>
      </c>
      <c r="M42" s="59" t="e">
        <f t="shared" si="26"/>
        <v>#VALUE!</v>
      </c>
      <c r="N42" s="59" t="b">
        <f t="shared" si="27"/>
        <v>1</v>
      </c>
      <c r="O42" s="53">
        <f t="shared" si="28"/>
        <v>0</v>
      </c>
      <c r="P42" s="54">
        <f t="shared" si="29"/>
      </c>
      <c r="Q42" s="55">
        <f t="shared" si="42"/>
        <v>0</v>
      </c>
      <c r="R42" s="54">
        <f t="shared" si="30"/>
      </c>
      <c r="S42" s="65" t="s">
        <v>33</v>
      </c>
      <c r="T42" s="59" t="e">
        <f t="shared" si="31"/>
        <v>#VALUE!</v>
      </c>
      <c r="U42" s="59" t="b">
        <f t="shared" si="32"/>
        <v>1</v>
      </c>
      <c r="V42" s="53">
        <f t="shared" si="33"/>
        <v>0</v>
      </c>
      <c r="W42" s="54">
        <f t="shared" si="34"/>
      </c>
      <c r="X42" s="55">
        <f t="shared" si="43"/>
        <v>0</v>
      </c>
      <c r="Y42" s="54">
        <f t="shared" si="35"/>
      </c>
      <c r="Z42" s="65" t="s">
        <v>33</v>
      </c>
      <c r="AA42" s="59" t="e">
        <f t="shared" si="36"/>
        <v>#VALUE!</v>
      </c>
      <c r="AB42" s="59" t="b">
        <f t="shared" si="37"/>
        <v>1</v>
      </c>
      <c r="AC42" s="53">
        <f t="shared" si="38"/>
        <v>0</v>
      </c>
      <c r="AD42" s="54">
        <f t="shared" si="39"/>
      </c>
    </row>
    <row r="43" spans="1:30" s="38" customFormat="1" ht="19.5" customHeight="1">
      <c r="A43" s="52">
        <f t="shared" si="40"/>
      </c>
      <c r="B43" s="39"/>
      <c r="C43" s="41"/>
      <c r="D43" s="41"/>
      <c r="E43" s="42"/>
      <c r="F43" s="52">
        <f t="shared" si="41"/>
        <v>0</v>
      </c>
      <c r="G43" s="65" t="s">
        <v>33</v>
      </c>
      <c r="H43" s="59" t="e">
        <f t="shared" si="22"/>
        <v>#VALUE!</v>
      </c>
      <c r="I43" s="59" t="b">
        <f t="shared" si="23"/>
        <v>1</v>
      </c>
      <c r="J43" s="53">
        <f t="shared" si="24"/>
        <v>0</v>
      </c>
      <c r="K43" s="54">
        <f t="shared" si="25"/>
      </c>
      <c r="L43" s="65" t="s">
        <v>33</v>
      </c>
      <c r="M43" s="59" t="e">
        <f t="shared" si="26"/>
        <v>#VALUE!</v>
      </c>
      <c r="N43" s="59" t="b">
        <f t="shared" si="27"/>
        <v>1</v>
      </c>
      <c r="O43" s="53">
        <f t="shared" si="28"/>
        <v>0</v>
      </c>
      <c r="P43" s="54">
        <f t="shared" si="29"/>
      </c>
      <c r="Q43" s="55">
        <f t="shared" si="42"/>
        <v>0</v>
      </c>
      <c r="R43" s="54">
        <f t="shared" si="30"/>
      </c>
      <c r="S43" s="65" t="s">
        <v>33</v>
      </c>
      <c r="T43" s="59" t="e">
        <f t="shared" si="31"/>
        <v>#VALUE!</v>
      </c>
      <c r="U43" s="59" t="b">
        <f t="shared" si="32"/>
        <v>1</v>
      </c>
      <c r="V43" s="53">
        <f t="shared" si="33"/>
        <v>0</v>
      </c>
      <c r="W43" s="54">
        <f t="shared" si="34"/>
      </c>
      <c r="X43" s="55">
        <f t="shared" si="43"/>
        <v>0</v>
      </c>
      <c r="Y43" s="54">
        <f t="shared" si="35"/>
      </c>
      <c r="Z43" s="65" t="s">
        <v>33</v>
      </c>
      <c r="AA43" s="59" t="e">
        <f t="shared" si="36"/>
        <v>#VALUE!</v>
      </c>
      <c r="AB43" s="59" t="b">
        <f t="shared" si="37"/>
        <v>1</v>
      </c>
      <c r="AC43" s="53">
        <f t="shared" si="38"/>
        <v>0</v>
      </c>
      <c r="AD43" s="54">
        <f t="shared" si="39"/>
      </c>
    </row>
    <row r="44" spans="1:30" s="38" customFormat="1" ht="19.5" customHeight="1">
      <c r="A44" s="52">
        <f t="shared" si="40"/>
      </c>
      <c r="B44" s="39"/>
      <c r="C44" s="41"/>
      <c r="D44" s="41"/>
      <c r="E44" s="42"/>
      <c r="F44" s="52">
        <f t="shared" si="41"/>
        <v>0</v>
      </c>
      <c r="G44" s="65" t="s">
        <v>33</v>
      </c>
      <c r="H44" s="59" t="e">
        <f t="shared" si="22"/>
        <v>#VALUE!</v>
      </c>
      <c r="I44" s="59" t="b">
        <f t="shared" si="23"/>
        <v>1</v>
      </c>
      <c r="J44" s="53">
        <f t="shared" si="24"/>
        <v>0</v>
      </c>
      <c r="K44" s="54">
        <f t="shared" si="25"/>
      </c>
      <c r="L44" s="65" t="s">
        <v>33</v>
      </c>
      <c r="M44" s="59" t="e">
        <f t="shared" si="26"/>
        <v>#VALUE!</v>
      </c>
      <c r="N44" s="59" t="b">
        <f t="shared" si="27"/>
        <v>1</v>
      </c>
      <c r="O44" s="53">
        <f t="shared" si="28"/>
        <v>0</v>
      </c>
      <c r="P44" s="54">
        <f t="shared" si="29"/>
      </c>
      <c r="Q44" s="55">
        <f t="shared" si="42"/>
        <v>0</v>
      </c>
      <c r="R44" s="54">
        <f t="shared" si="30"/>
      </c>
      <c r="S44" s="65" t="s">
        <v>33</v>
      </c>
      <c r="T44" s="59" t="e">
        <f t="shared" si="31"/>
        <v>#VALUE!</v>
      </c>
      <c r="U44" s="59" t="b">
        <f t="shared" si="32"/>
        <v>1</v>
      </c>
      <c r="V44" s="53">
        <f t="shared" si="33"/>
        <v>0</v>
      </c>
      <c r="W44" s="54">
        <f t="shared" si="34"/>
      </c>
      <c r="X44" s="55">
        <f t="shared" si="43"/>
        <v>0</v>
      </c>
      <c r="Y44" s="54">
        <f t="shared" si="35"/>
      </c>
      <c r="Z44" s="65" t="s">
        <v>33</v>
      </c>
      <c r="AA44" s="59" t="e">
        <f t="shared" si="36"/>
        <v>#VALUE!</v>
      </c>
      <c r="AB44" s="59" t="b">
        <f t="shared" si="37"/>
        <v>1</v>
      </c>
      <c r="AC44" s="53">
        <f t="shared" si="38"/>
        <v>0</v>
      </c>
      <c r="AD44" s="54">
        <f t="shared" si="39"/>
      </c>
    </row>
    <row r="45" spans="1:30" s="38" customFormat="1" ht="19.5" customHeight="1">
      <c r="A45" s="52">
        <f t="shared" si="40"/>
      </c>
      <c r="B45" s="39"/>
      <c r="C45" s="41"/>
      <c r="D45" s="41"/>
      <c r="E45" s="42"/>
      <c r="F45" s="52">
        <f t="shared" si="41"/>
        <v>0</v>
      </c>
      <c r="G45" s="65" t="s">
        <v>33</v>
      </c>
      <c r="H45" s="59" t="e">
        <f t="shared" si="22"/>
        <v>#VALUE!</v>
      </c>
      <c r="I45" s="59" t="b">
        <f t="shared" si="23"/>
        <v>1</v>
      </c>
      <c r="J45" s="53">
        <f t="shared" si="24"/>
        <v>0</v>
      </c>
      <c r="K45" s="54">
        <f t="shared" si="25"/>
      </c>
      <c r="L45" s="65" t="s">
        <v>33</v>
      </c>
      <c r="M45" s="59" t="e">
        <f t="shared" si="26"/>
        <v>#VALUE!</v>
      </c>
      <c r="N45" s="59" t="b">
        <f t="shared" si="27"/>
        <v>1</v>
      </c>
      <c r="O45" s="53">
        <f t="shared" si="28"/>
        <v>0</v>
      </c>
      <c r="P45" s="54">
        <f t="shared" si="29"/>
      </c>
      <c r="Q45" s="55">
        <f t="shared" si="42"/>
        <v>0</v>
      </c>
      <c r="R45" s="54">
        <f t="shared" si="30"/>
      </c>
      <c r="S45" s="65" t="s">
        <v>33</v>
      </c>
      <c r="T45" s="59" t="e">
        <f t="shared" si="31"/>
        <v>#VALUE!</v>
      </c>
      <c r="U45" s="59" t="b">
        <f t="shared" si="32"/>
        <v>1</v>
      </c>
      <c r="V45" s="53">
        <f t="shared" si="33"/>
        <v>0</v>
      </c>
      <c r="W45" s="54">
        <f t="shared" si="34"/>
      </c>
      <c r="X45" s="55">
        <f t="shared" si="43"/>
        <v>0</v>
      </c>
      <c r="Y45" s="54">
        <f t="shared" si="35"/>
      </c>
      <c r="Z45" s="65" t="s">
        <v>33</v>
      </c>
      <c r="AA45" s="59" t="e">
        <f t="shared" si="36"/>
        <v>#VALUE!</v>
      </c>
      <c r="AB45" s="59" t="b">
        <f t="shared" si="37"/>
        <v>1</v>
      </c>
      <c r="AC45" s="53">
        <f t="shared" si="38"/>
        <v>0</v>
      </c>
      <c r="AD45" s="54">
        <f t="shared" si="39"/>
      </c>
    </row>
    <row r="46" spans="1:30" s="38" customFormat="1" ht="19.5" customHeight="1">
      <c r="A46" s="52">
        <f t="shared" si="40"/>
      </c>
      <c r="B46" s="39"/>
      <c r="C46" s="41"/>
      <c r="D46" s="41"/>
      <c r="E46" s="42"/>
      <c r="F46" s="52">
        <f t="shared" si="41"/>
        <v>0</v>
      </c>
      <c r="G46" s="65" t="s">
        <v>33</v>
      </c>
      <c r="H46" s="59" t="e">
        <f t="shared" si="22"/>
        <v>#VALUE!</v>
      </c>
      <c r="I46" s="59" t="b">
        <f t="shared" si="23"/>
        <v>1</v>
      </c>
      <c r="J46" s="53">
        <f t="shared" si="24"/>
        <v>0</v>
      </c>
      <c r="K46" s="54">
        <f t="shared" si="25"/>
      </c>
      <c r="L46" s="65" t="s">
        <v>33</v>
      </c>
      <c r="M46" s="59" t="e">
        <f t="shared" si="26"/>
        <v>#VALUE!</v>
      </c>
      <c r="N46" s="59" t="b">
        <f t="shared" si="27"/>
        <v>1</v>
      </c>
      <c r="O46" s="53">
        <f t="shared" si="28"/>
        <v>0</v>
      </c>
      <c r="P46" s="54">
        <f t="shared" si="29"/>
      </c>
      <c r="Q46" s="55">
        <f t="shared" si="42"/>
        <v>0</v>
      </c>
      <c r="R46" s="54">
        <f t="shared" si="30"/>
      </c>
      <c r="S46" s="65" t="s">
        <v>33</v>
      </c>
      <c r="T46" s="59" t="e">
        <f t="shared" si="31"/>
        <v>#VALUE!</v>
      </c>
      <c r="U46" s="59" t="b">
        <f t="shared" si="32"/>
        <v>1</v>
      </c>
      <c r="V46" s="53">
        <f t="shared" si="33"/>
        <v>0</v>
      </c>
      <c r="W46" s="54">
        <f t="shared" si="34"/>
      </c>
      <c r="X46" s="55">
        <f t="shared" si="43"/>
        <v>0</v>
      </c>
      <c r="Y46" s="54">
        <f t="shared" si="35"/>
      </c>
      <c r="Z46" s="65" t="s">
        <v>33</v>
      </c>
      <c r="AA46" s="59" t="e">
        <f t="shared" si="36"/>
        <v>#VALUE!</v>
      </c>
      <c r="AB46" s="59" t="b">
        <f t="shared" si="37"/>
        <v>1</v>
      </c>
      <c r="AC46" s="53">
        <f t="shared" si="38"/>
        <v>0</v>
      </c>
      <c r="AD46" s="54">
        <f t="shared" si="39"/>
      </c>
    </row>
    <row r="47" spans="1:30" s="38" customFormat="1" ht="19.5" customHeight="1">
      <c r="A47" s="52">
        <f t="shared" si="40"/>
      </c>
      <c r="B47" s="39"/>
      <c r="C47" s="41"/>
      <c r="D47" s="41"/>
      <c r="E47" s="42"/>
      <c r="F47" s="52">
        <f t="shared" si="41"/>
        <v>0</v>
      </c>
      <c r="G47" s="65" t="s">
        <v>33</v>
      </c>
      <c r="H47" s="59" t="e">
        <f t="shared" si="22"/>
        <v>#VALUE!</v>
      </c>
      <c r="I47" s="59" t="b">
        <f t="shared" si="23"/>
        <v>1</v>
      </c>
      <c r="J47" s="53">
        <f t="shared" si="24"/>
        <v>0</v>
      </c>
      <c r="K47" s="54">
        <f t="shared" si="25"/>
      </c>
      <c r="L47" s="65" t="s">
        <v>33</v>
      </c>
      <c r="M47" s="59" t="e">
        <f t="shared" si="26"/>
        <v>#VALUE!</v>
      </c>
      <c r="N47" s="59" t="b">
        <f t="shared" si="27"/>
        <v>1</v>
      </c>
      <c r="O47" s="53">
        <f t="shared" si="28"/>
        <v>0</v>
      </c>
      <c r="P47" s="54">
        <f t="shared" si="29"/>
      </c>
      <c r="Q47" s="55">
        <f t="shared" si="42"/>
        <v>0</v>
      </c>
      <c r="R47" s="54">
        <f t="shared" si="30"/>
      </c>
      <c r="S47" s="65" t="s">
        <v>33</v>
      </c>
      <c r="T47" s="59" t="e">
        <f t="shared" si="31"/>
        <v>#VALUE!</v>
      </c>
      <c r="U47" s="59" t="b">
        <f t="shared" si="32"/>
        <v>1</v>
      </c>
      <c r="V47" s="53">
        <f t="shared" si="33"/>
        <v>0</v>
      </c>
      <c r="W47" s="54">
        <f t="shared" si="34"/>
      </c>
      <c r="X47" s="55">
        <f t="shared" si="43"/>
        <v>0</v>
      </c>
      <c r="Y47" s="54">
        <f t="shared" si="35"/>
      </c>
      <c r="Z47" s="65" t="s">
        <v>33</v>
      </c>
      <c r="AA47" s="59" t="e">
        <f t="shared" si="36"/>
        <v>#VALUE!</v>
      </c>
      <c r="AB47" s="59" t="b">
        <f t="shared" si="37"/>
        <v>1</v>
      </c>
      <c r="AC47" s="53">
        <f t="shared" si="38"/>
        <v>0</v>
      </c>
      <c r="AD47" s="54">
        <f t="shared" si="39"/>
      </c>
    </row>
    <row r="48" spans="1:30" s="38" customFormat="1" ht="19.5" customHeight="1">
      <c r="A48" s="52">
        <f t="shared" si="40"/>
      </c>
      <c r="B48" s="39"/>
      <c r="C48" s="41"/>
      <c r="D48" s="41"/>
      <c r="E48" s="42"/>
      <c r="F48" s="52">
        <f t="shared" si="41"/>
        <v>0</v>
      </c>
      <c r="G48" s="65" t="s">
        <v>33</v>
      </c>
      <c r="H48" s="59" t="e">
        <f t="shared" si="22"/>
        <v>#VALUE!</v>
      </c>
      <c r="I48" s="59" t="b">
        <f t="shared" si="23"/>
        <v>1</v>
      </c>
      <c r="J48" s="53">
        <f t="shared" si="24"/>
        <v>0</v>
      </c>
      <c r="K48" s="54">
        <f t="shared" si="25"/>
      </c>
      <c r="L48" s="65" t="s">
        <v>33</v>
      </c>
      <c r="M48" s="59" t="e">
        <f t="shared" si="26"/>
        <v>#VALUE!</v>
      </c>
      <c r="N48" s="59" t="b">
        <f t="shared" si="27"/>
        <v>1</v>
      </c>
      <c r="O48" s="53">
        <f t="shared" si="28"/>
        <v>0</v>
      </c>
      <c r="P48" s="54">
        <f t="shared" si="29"/>
      </c>
      <c r="Q48" s="55">
        <f t="shared" si="42"/>
        <v>0</v>
      </c>
      <c r="R48" s="54">
        <f t="shared" si="30"/>
      </c>
      <c r="S48" s="65" t="s">
        <v>33</v>
      </c>
      <c r="T48" s="59" t="e">
        <f t="shared" si="31"/>
        <v>#VALUE!</v>
      </c>
      <c r="U48" s="59" t="b">
        <f t="shared" si="32"/>
        <v>1</v>
      </c>
      <c r="V48" s="53">
        <f t="shared" si="33"/>
        <v>0</v>
      </c>
      <c r="W48" s="54">
        <f t="shared" si="34"/>
      </c>
      <c r="X48" s="55">
        <f t="shared" si="43"/>
        <v>0</v>
      </c>
      <c r="Y48" s="54">
        <f t="shared" si="35"/>
      </c>
      <c r="Z48" s="65" t="s">
        <v>33</v>
      </c>
      <c r="AA48" s="59" t="e">
        <f t="shared" si="36"/>
        <v>#VALUE!</v>
      </c>
      <c r="AB48" s="59" t="b">
        <f t="shared" si="37"/>
        <v>1</v>
      </c>
      <c r="AC48" s="53">
        <f t="shared" si="38"/>
        <v>0</v>
      </c>
      <c r="AD48" s="54">
        <f t="shared" si="39"/>
      </c>
    </row>
    <row r="49" spans="1:30" s="38" customFormat="1" ht="19.5" customHeight="1">
      <c r="A49" s="52">
        <f t="shared" si="40"/>
      </c>
      <c r="B49" s="39"/>
      <c r="C49" s="41"/>
      <c r="D49" s="41"/>
      <c r="E49" s="42"/>
      <c r="F49" s="52">
        <f t="shared" si="41"/>
        <v>0</v>
      </c>
      <c r="G49" s="65" t="s">
        <v>33</v>
      </c>
      <c r="H49" s="59" t="e">
        <f t="shared" si="22"/>
        <v>#VALUE!</v>
      </c>
      <c r="I49" s="59" t="b">
        <f t="shared" si="23"/>
        <v>1</v>
      </c>
      <c r="J49" s="53">
        <f t="shared" si="24"/>
        <v>0</v>
      </c>
      <c r="K49" s="54">
        <f t="shared" si="25"/>
      </c>
      <c r="L49" s="65" t="s">
        <v>33</v>
      </c>
      <c r="M49" s="59" t="e">
        <f t="shared" si="26"/>
        <v>#VALUE!</v>
      </c>
      <c r="N49" s="59" t="b">
        <f t="shared" si="27"/>
        <v>1</v>
      </c>
      <c r="O49" s="53">
        <f t="shared" si="28"/>
        <v>0</v>
      </c>
      <c r="P49" s="54">
        <f t="shared" si="29"/>
      </c>
      <c r="Q49" s="55">
        <f t="shared" si="42"/>
        <v>0</v>
      </c>
      <c r="R49" s="54">
        <f t="shared" si="30"/>
      </c>
      <c r="S49" s="65" t="s">
        <v>33</v>
      </c>
      <c r="T49" s="59" t="e">
        <f t="shared" si="31"/>
        <v>#VALUE!</v>
      </c>
      <c r="U49" s="59" t="b">
        <f t="shared" si="32"/>
        <v>1</v>
      </c>
      <c r="V49" s="53">
        <f t="shared" si="33"/>
        <v>0</v>
      </c>
      <c r="W49" s="54">
        <f t="shared" si="34"/>
      </c>
      <c r="X49" s="55">
        <f t="shared" si="43"/>
        <v>0</v>
      </c>
      <c r="Y49" s="54">
        <f t="shared" si="35"/>
      </c>
      <c r="Z49" s="65" t="s">
        <v>33</v>
      </c>
      <c r="AA49" s="59" t="e">
        <f t="shared" si="36"/>
        <v>#VALUE!</v>
      </c>
      <c r="AB49" s="59" t="b">
        <f t="shared" si="37"/>
        <v>1</v>
      </c>
      <c r="AC49" s="53">
        <f t="shared" si="38"/>
        <v>0</v>
      </c>
      <c r="AD49" s="54">
        <f t="shared" si="39"/>
      </c>
    </row>
    <row r="50" spans="1:30" s="38" customFormat="1" ht="19.5" customHeight="1">
      <c r="A50" s="52">
        <f t="shared" si="40"/>
      </c>
      <c r="B50" s="39"/>
      <c r="C50" s="41"/>
      <c r="D50" s="41"/>
      <c r="E50" s="42"/>
      <c r="F50" s="52">
        <f t="shared" si="41"/>
        <v>0</v>
      </c>
      <c r="G50" s="65" t="s">
        <v>33</v>
      </c>
      <c r="H50" s="59" t="e">
        <f t="shared" si="22"/>
        <v>#VALUE!</v>
      </c>
      <c r="I50" s="59" t="b">
        <f t="shared" si="23"/>
        <v>1</v>
      </c>
      <c r="J50" s="53">
        <f t="shared" si="24"/>
        <v>0</v>
      </c>
      <c r="K50" s="54">
        <f t="shared" si="25"/>
      </c>
      <c r="L50" s="65" t="s">
        <v>33</v>
      </c>
      <c r="M50" s="59" t="e">
        <f t="shared" si="26"/>
        <v>#VALUE!</v>
      </c>
      <c r="N50" s="59" t="b">
        <f t="shared" si="27"/>
        <v>1</v>
      </c>
      <c r="O50" s="53">
        <f t="shared" si="28"/>
        <v>0</v>
      </c>
      <c r="P50" s="54">
        <f t="shared" si="29"/>
      </c>
      <c r="Q50" s="55">
        <f t="shared" si="42"/>
        <v>0</v>
      </c>
      <c r="R50" s="54">
        <f t="shared" si="30"/>
      </c>
      <c r="S50" s="65" t="s">
        <v>33</v>
      </c>
      <c r="T50" s="59" t="e">
        <f t="shared" si="31"/>
        <v>#VALUE!</v>
      </c>
      <c r="U50" s="59" t="b">
        <f t="shared" si="32"/>
        <v>1</v>
      </c>
      <c r="V50" s="53">
        <f t="shared" si="33"/>
        <v>0</v>
      </c>
      <c r="W50" s="54">
        <f t="shared" si="34"/>
      </c>
      <c r="X50" s="55">
        <f t="shared" si="43"/>
        <v>0</v>
      </c>
      <c r="Y50" s="54">
        <f t="shared" si="35"/>
      </c>
      <c r="Z50" s="65" t="s">
        <v>33</v>
      </c>
      <c r="AA50" s="59" t="e">
        <f t="shared" si="36"/>
        <v>#VALUE!</v>
      </c>
      <c r="AB50" s="59" t="b">
        <f t="shared" si="37"/>
        <v>1</v>
      </c>
      <c r="AC50" s="53">
        <f t="shared" si="38"/>
        <v>0</v>
      </c>
      <c r="AD50" s="54">
        <f t="shared" si="39"/>
      </c>
    </row>
    <row r="51" spans="1:30" s="38" customFormat="1" ht="19.5" customHeight="1">
      <c r="A51" s="52">
        <f t="shared" si="40"/>
      </c>
      <c r="B51" s="39"/>
      <c r="C51" s="41"/>
      <c r="D51" s="41"/>
      <c r="E51" s="42"/>
      <c r="F51" s="52">
        <f t="shared" si="41"/>
        <v>0</v>
      </c>
      <c r="G51" s="65" t="s">
        <v>33</v>
      </c>
      <c r="H51" s="59" t="e">
        <f t="shared" si="22"/>
        <v>#VALUE!</v>
      </c>
      <c r="I51" s="59" t="b">
        <f t="shared" si="23"/>
        <v>1</v>
      </c>
      <c r="J51" s="53">
        <f t="shared" si="24"/>
        <v>0</v>
      </c>
      <c r="K51" s="54">
        <f t="shared" si="25"/>
      </c>
      <c r="L51" s="65" t="s">
        <v>33</v>
      </c>
      <c r="M51" s="59" t="e">
        <f t="shared" si="26"/>
        <v>#VALUE!</v>
      </c>
      <c r="N51" s="59" t="b">
        <f t="shared" si="27"/>
        <v>1</v>
      </c>
      <c r="O51" s="53">
        <f t="shared" si="28"/>
        <v>0</v>
      </c>
      <c r="P51" s="54">
        <f t="shared" si="29"/>
      </c>
      <c r="Q51" s="55">
        <f t="shared" si="42"/>
        <v>0</v>
      </c>
      <c r="R51" s="54">
        <f t="shared" si="30"/>
      </c>
      <c r="S51" s="65" t="s">
        <v>33</v>
      </c>
      <c r="T51" s="59" t="e">
        <f t="shared" si="31"/>
        <v>#VALUE!</v>
      </c>
      <c r="U51" s="59" t="b">
        <f t="shared" si="32"/>
        <v>1</v>
      </c>
      <c r="V51" s="53">
        <f t="shared" si="33"/>
        <v>0</v>
      </c>
      <c r="W51" s="54">
        <f t="shared" si="34"/>
      </c>
      <c r="X51" s="55">
        <f t="shared" si="43"/>
        <v>0</v>
      </c>
      <c r="Y51" s="54">
        <f t="shared" si="35"/>
      </c>
      <c r="Z51" s="65" t="s">
        <v>33</v>
      </c>
      <c r="AA51" s="59" t="e">
        <f t="shared" si="36"/>
        <v>#VALUE!</v>
      </c>
      <c r="AB51" s="59" t="b">
        <f t="shared" si="37"/>
        <v>1</v>
      </c>
      <c r="AC51" s="53">
        <f t="shared" si="38"/>
        <v>0</v>
      </c>
      <c r="AD51" s="54">
        <f t="shared" si="39"/>
      </c>
    </row>
    <row r="52" spans="1:30" s="38" customFormat="1" ht="19.5" customHeight="1">
      <c r="A52" s="52">
        <f t="shared" si="40"/>
      </c>
      <c r="B52" s="44"/>
      <c r="C52" s="45"/>
      <c r="D52" s="45"/>
      <c r="E52" s="46"/>
      <c r="F52" s="52">
        <f t="shared" si="41"/>
        <v>0</v>
      </c>
      <c r="G52" s="65" t="s">
        <v>33</v>
      </c>
      <c r="H52" s="59" t="e">
        <f t="shared" si="22"/>
        <v>#VALUE!</v>
      </c>
      <c r="I52" s="59" t="b">
        <f t="shared" si="23"/>
        <v>1</v>
      </c>
      <c r="J52" s="53">
        <f t="shared" si="24"/>
        <v>0</v>
      </c>
      <c r="K52" s="54">
        <f t="shared" si="25"/>
      </c>
      <c r="L52" s="65" t="s">
        <v>33</v>
      </c>
      <c r="M52" s="59" t="e">
        <f t="shared" si="26"/>
        <v>#VALUE!</v>
      </c>
      <c r="N52" s="59" t="b">
        <f t="shared" si="27"/>
        <v>1</v>
      </c>
      <c r="O52" s="53">
        <f t="shared" si="28"/>
        <v>0</v>
      </c>
      <c r="P52" s="54">
        <f t="shared" si="29"/>
      </c>
      <c r="Q52" s="56">
        <f t="shared" si="42"/>
        <v>0</v>
      </c>
      <c r="R52" s="57">
        <f t="shared" si="30"/>
      </c>
      <c r="S52" s="65" t="s">
        <v>33</v>
      </c>
      <c r="T52" s="59" t="e">
        <f t="shared" si="31"/>
        <v>#VALUE!</v>
      </c>
      <c r="U52" s="59" t="b">
        <f t="shared" si="32"/>
        <v>1</v>
      </c>
      <c r="V52" s="53">
        <f t="shared" si="33"/>
        <v>0</v>
      </c>
      <c r="W52" s="54">
        <f t="shared" si="34"/>
      </c>
      <c r="X52" s="56">
        <f t="shared" si="43"/>
        <v>0</v>
      </c>
      <c r="Y52" s="57">
        <f t="shared" si="35"/>
      </c>
      <c r="Z52" s="65" t="s">
        <v>33</v>
      </c>
      <c r="AA52" s="59" t="e">
        <f t="shared" si="36"/>
        <v>#VALUE!</v>
      </c>
      <c r="AB52" s="59" t="b">
        <f t="shared" si="37"/>
        <v>1</v>
      </c>
      <c r="AC52" s="53">
        <f t="shared" si="38"/>
        <v>0</v>
      </c>
      <c r="AD52" s="54">
        <f t="shared" si="39"/>
      </c>
    </row>
  </sheetData>
  <sheetProtection/>
  <printOptions/>
  <pageMargins left="0.35" right="0.16" top="0.7874015748031497" bottom="4.66" header="0.5118110236220472" footer="0.5118110236220472"/>
  <pageSetup fitToHeight="2" horizontalDpi="300" verticalDpi="300" orientation="landscape" paperSize="9" scale="60" r:id="rId1"/>
  <headerFooter alignWithMargins="0">
    <oddHeader>&amp;R&amp;10&amp;P/&amp;N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zoomScale="65" zoomScaleNormal="65" zoomScalePageLayoutView="0" workbookViewId="0" topLeftCell="A1">
      <pane xSplit="5" ySplit="4" topLeftCell="F5" activePane="bottomRight" state="frozen"/>
      <selection pane="topLeft" activeCell="A3" sqref="A3"/>
      <selection pane="topRight" activeCell="A3" sqref="A3"/>
      <selection pane="bottomLeft" activeCell="AG14" sqref="AG14"/>
      <selection pane="bottomRight" activeCell="K9" sqref="K9"/>
    </sheetView>
  </sheetViews>
  <sheetFormatPr defaultColWidth="9.00390625" defaultRowHeight="12.75"/>
  <cols>
    <col min="1" max="1" width="9.00390625" style="47" customWidth="1"/>
    <col min="2" max="2" width="7.875" style="48" customWidth="1"/>
    <col min="3" max="3" width="44.125" style="47" customWidth="1"/>
    <col min="4" max="4" width="13.125" style="47" customWidth="1"/>
    <col min="5" max="5" width="13.625" style="47" customWidth="1"/>
    <col min="6" max="6" width="13.625" style="50" customWidth="1"/>
    <col min="7" max="7" width="9.125" style="48" customWidth="1"/>
    <col min="8" max="9" width="0" style="48" hidden="1" customWidth="1"/>
    <col min="10" max="10" width="9.125" style="98" customWidth="1"/>
    <col min="11" max="12" width="9.125" style="48" customWidth="1"/>
    <col min="13" max="13" width="10.375" style="48" hidden="1" customWidth="1"/>
    <col min="14" max="14" width="0" style="48" hidden="1" customWidth="1"/>
    <col min="15" max="15" width="9.125" style="98" customWidth="1"/>
    <col min="16" max="19" width="9.125" style="48" customWidth="1"/>
    <col min="20" max="21" width="0" style="48" hidden="1" customWidth="1"/>
    <col min="22" max="22" width="9.125" style="98" customWidth="1"/>
    <col min="23" max="24" width="9.125" style="48" customWidth="1"/>
    <col min="25" max="25" width="11.375" style="48" customWidth="1"/>
    <col min="26" max="26" width="9.125" style="48" customWidth="1"/>
    <col min="27" max="28" width="0" style="48" hidden="1" customWidth="1"/>
    <col min="29" max="29" width="9.125" style="98" customWidth="1"/>
    <col min="30" max="30" width="9.125" style="48" customWidth="1"/>
    <col min="31" max="16384" width="9.00390625" style="47" customWidth="1"/>
  </cols>
  <sheetData>
    <row r="1" spans="6:30" s="1" customFormat="1" ht="25.5" customHeight="1">
      <c r="F1" s="2"/>
      <c r="G1" s="3" t="s">
        <v>31</v>
      </c>
      <c r="H1" s="60"/>
      <c r="I1" s="60"/>
      <c r="J1" s="4" t="s">
        <v>27</v>
      </c>
      <c r="K1" s="5" t="s">
        <v>32</v>
      </c>
      <c r="L1" s="3" t="s">
        <v>31</v>
      </c>
      <c r="M1" s="60"/>
      <c r="N1" s="60"/>
      <c r="O1" s="4" t="s">
        <v>27</v>
      </c>
      <c r="P1" s="5" t="s">
        <v>32</v>
      </c>
      <c r="S1" s="3" t="s">
        <v>31</v>
      </c>
      <c r="T1" s="60"/>
      <c r="U1" s="60"/>
      <c r="V1" s="4" t="s">
        <v>27</v>
      </c>
      <c r="W1" s="5" t="s">
        <v>32</v>
      </c>
      <c r="Z1" s="3" t="s">
        <v>31</v>
      </c>
      <c r="AA1" s="60"/>
      <c r="AB1" s="60"/>
      <c r="AC1" s="4" t="s">
        <v>27</v>
      </c>
      <c r="AD1" s="5" t="s">
        <v>32</v>
      </c>
    </row>
    <row r="2" spans="2:30" s="6" customFormat="1" ht="20.25" customHeight="1">
      <c r="B2" s="7"/>
      <c r="F2" s="8"/>
      <c r="G2" s="9">
        <v>1080</v>
      </c>
      <c r="H2" s="61"/>
      <c r="I2" s="61"/>
      <c r="J2" s="10">
        <v>95</v>
      </c>
      <c r="K2" s="11">
        <v>30</v>
      </c>
      <c r="L2" s="9">
        <v>870</v>
      </c>
      <c r="M2" s="61"/>
      <c r="N2" s="61"/>
      <c r="O2" s="10">
        <v>110</v>
      </c>
      <c r="P2" s="11">
        <v>30</v>
      </c>
      <c r="Q2" s="7"/>
      <c r="R2" s="7"/>
      <c r="S2" s="9">
        <f>13*90</f>
        <v>1170</v>
      </c>
      <c r="T2" s="61"/>
      <c r="U2" s="61"/>
      <c r="V2" s="10">
        <v>90</v>
      </c>
      <c r="W2" s="11">
        <v>30</v>
      </c>
      <c r="X2" s="7"/>
      <c r="Y2" s="7"/>
      <c r="Z2" s="9">
        <v>900</v>
      </c>
      <c r="AA2" s="61"/>
      <c r="AB2" s="61"/>
      <c r="AC2" s="10">
        <v>120</v>
      </c>
      <c r="AD2" s="11">
        <v>30</v>
      </c>
    </row>
    <row r="3" spans="1:30" s="67" customFormat="1" ht="32.25">
      <c r="A3" s="12" t="s">
        <v>0</v>
      </c>
      <c r="B3" s="12"/>
      <c r="C3" s="12" t="s">
        <v>35</v>
      </c>
      <c r="F3" s="68"/>
      <c r="G3" s="69"/>
      <c r="H3" s="70"/>
      <c r="I3" s="70"/>
      <c r="J3" s="71" t="s">
        <v>1</v>
      </c>
      <c r="K3" s="72"/>
      <c r="L3" s="73"/>
      <c r="M3" s="74"/>
      <c r="N3" s="74"/>
      <c r="O3" s="75" t="s">
        <v>2</v>
      </c>
      <c r="P3" s="76"/>
      <c r="Q3" s="77" t="s">
        <v>3</v>
      </c>
      <c r="R3" s="78" t="s">
        <v>3</v>
      </c>
      <c r="S3" s="73"/>
      <c r="T3" s="74"/>
      <c r="U3" s="74"/>
      <c r="V3" s="75" t="s">
        <v>5</v>
      </c>
      <c r="W3" s="76"/>
      <c r="X3" s="79" t="s">
        <v>6</v>
      </c>
      <c r="Y3" s="78" t="s">
        <v>6</v>
      </c>
      <c r="Z3" s="73"/>
      <c r="AA3" s="74"/>
      <c r="AB3" s="74"/>
      <c r="AC3" s="75" t="s">
        <v>8</v>
      </c>
      <c r="AD3" s="76"/>
    </row>
    <row r="4" spans="1:30" s="90" customFormat="1" ht="19.5" customHeight="1">
      <c r="A4" s="24" t="s">
        <v>9</v>
      </c>
      <c r="B4" s="80" t="s">
        <v>10</v>
      </c>
      <c r="C4" s="81" t="s">
        <v>30</v>
      </c>
      <c r="D4" s="81" t="s">
        <v>11</v>
      </c>
      <c r="E4" s="82" t="s">
        <v>12</v>
      </c>
      <c r="F4" s="24" t="s">
        <v>13</v>
      </c>
      <c r="G4" s="83" t="s">
        <v>14</v>
      </c>
      <c r="H4" s="84" t="s">
        <v>28</v>
      </c>
      <c r="I4" s="84" t="s">
        <v>29</v>
      </c>
      <c r="J4" s="28" t="s">
        <v>15</v>
      </c>
      <c r="K4" s="85" t="s">
        <v>9</v>
      </c>
      <c r="L4" s="83" t="s">
        <v>14</v>
      </c>
      <c r="M4" s="84" t="s">
        <v>28</v>
      </c>
      <c r="N4" s="84" t="s">
        <v>29</v>
      </c>
      <c r="O4" s="28" t="s">
        <v>15</v>
      </c>
      <c r="P4" s="85" t="s">
        <v>9</v>
      </c>
      <c r="Q4" s="86" t="s">
        <v>15</v>
      </c>
      <c r="R4" s="87" t="s">
        <v>18</v>
      </c>
      <c r="S4" s="83" t="s">
        <v>14</v>
      </c>
      <c r="T4" s="88"/>
      <c r="U4" s="88"/>
      <c r="V4" s="28" t="s">
        <v>15</v>
      </c>
      <c r="W4" s="85" t="s">
        <v>9</v>
      </c>
      <c r="X4" s="89" t="s">
        <v>15</v>
      </c>
      <c r="Y4" s="87" t="s">
        <v>18</v>
      </c>
      <c r="Z4" s="83" t="s">
        <v>14</v>
      </c>
      <c r="AA4" s="88"/>
      <c r="AB4" s="88"/>
      <c r="AC4" s="28" t="s">
        <v>15</v>
      </c>
      <c r="AD4" s="85" t="s">
        <v>9</v>
      </c>
    </row>
    <row r="5" spans="1:30" s="94" customFormat="1" ht="19.5" customHeight="1">
      <c r="A5" s="91">
        <f aca="true" t="shared" si="0" ref="A5:A11">IF(F5=0,"",RANK(F5,$F$5:$F$54,0))</f>
        <v>1</v>
      </c>
      <c r="B5" s="34">
        <v>2</v>
      </c>
      <c r="C5" s="35" t="s">
        <v>94</v>
      </c>
      <c r="D5" s="36" t="s">
        <v>38</v>
      </c>
      <c r="E5" s="37" t="s">
        <v>39</v>
      </c>
      <c r="F5" s="91">
        <f aca="true" t="shared" si="1" ref="F5:F11">J5+O5+V5+AC5</f>
        <v>4000</v>
      </c>
      <c r="G5" s="65">
        <v>18</v>
      </c>
      <c r="H5" s="92">
        <f aca="true" t="shared" si="2" ref="H5:H11">1000*((G$2+MIN(G$5:G$54)-G5)/G$2)</f>
        <v>1000</v>
      </c>
      <c r="I5" s="92" t="b">
        <f aca="true" t="shared" si="3" ref="I5:I11">ISERROR(H5)</f>
        <v>0</v>
      </c>
      <c r="J5" s="93">
        <f aca="true" t="shared" si="4" ref="J5:J11">IF(I5=FALSE(),IF(H5&gt;0,H5,1),0)</f>
        <v>1000</v>
      </c>
      <c r="K5" s="54">
        <f aca="true" t="shared" si="5" ref="K5:K11">IF(J5=0,"",RANK(J5,J$5:J$54,0))</f>
        <v>1</v>
      </c>
      <c r="L5" s="65">
        <v>0</v>
      </c>
      <c r="M5" s="92">
        <f aca="true" t="shared" si="6" ref="M5:M11">1000*((L$2+MIN(L$5:L$54)-L5)/L$2)</f>
        <v>1000</v>
      </c>
      <c r="N5" s="92" t="b">
        <f aca="true" t="shared" si="7" ref="N5:N11">ISERROR(M5)</f>
        <v>0</v>
      </c>
      <c r="O5" s="93">
        <f aca="true" t="shared" si="8" ref="O5:O11">IF(N5=FALSE(),IF(M5&gt;0,M5,1),0)</f>
        <v>1000</v>
      </c>
      <c r="P5" s="54">
        <f aca="true" t="shared" si="9" ref="P5:P11">IF(O5=0,"",RANK(O5,O$5:O$54,0))</f>
        <v>1</v>
      </c>
      <c r="Q5" s="55">
        <f aca="true" t="shared" si="10" ref="Q5:Q11">J5+O5</f>
        <v>2000</v>
      </c>
      <c r="R5" s="54">
        <f aca="true" t="shared" si="11" ref="R5:R11">IF(Q5=0,"",RANK(Q5,Q$5:Q$54,0))</f>
        <v>1</v>
      </c>
      <c r="S5" s="65">
        <v>0</v>
      </c>
      <c r="T5" s="92">
        <f aca="true" t="shared" si="12" ref="T5:T11">1000*((S$2+MIN(S$5:S$54)-S5)/S$2)</f>
        <v>1000</v>
      </c>
      <c r="U5" s="92" t="b">
        <f aca="true" t="shared" si="13" ref="U5:U11">ISERROR(T5)</f>
        <v>0</v>
      </c>
      <c r="V5" s="93">
        <f aca="true" t="shared" si="14" ref="V5:V11">IF(U5=FALSE(),IF(T5&gt;0,T5,1),0)</f>
        <v>1000</v>
      </c>
      <c r="W5" s="54">
        <f aca="true" t="shared" si="15" ref="W5:W11">IF(V5=0,"",RANK(V5,V$5:V$54,0))</f>
        <v>1</v>
      </c>
      <c r="X5" s="55">
        <f aca="true" t="shared" si="16" ref="X5:X11">J5+O5+V5</f>
        <v>3000</v>
      </c>
      <c r="Y5" s="54">
        <f aca="true" t="shared" si="17" ref="Y5:Y11">IF(X5=0,"",RANK(X5,X$5:X$54,0))</f>
        <v>1</v>
      </c>
      <c r="Z5" s="65">
        <v>0</v>
      </c>
      <c r="AA5" s="92">
        <f aca="true" t="shared" si="18" ref="AA5:AA11">1000*((Z$2+MIN(Z$5:Z$54)-Z5)/Z$2)</f>
        <v>1000</v>
      </c>
      <c r="AB5" s="92" t="b">
        <f aca="true" t="shared" si="19" ref="AB5:AB11">ISERROR(AA5)</f>
        <v>0</v>
      </c>
      <c r="AC5" s="93">
        <f aca="true" t="shared" si="20" ref="AC5:AC11">IF(AB5=FALSE(),IF(AA5&gt;0,AA5,1),0)</f>
        <v>1000</v>
      </c>
      <c r="AD5" s="54">
        <f aca="true" t="shared" si="21" ref="AD5:AD11">IF(AC5=0,"",RANK(AC5,AC$5:AC$54,0))</f>
        <v>1</v>
      </c>
    </row>
    <row r="6" spans="1:30" s="94" customFormat="1" ht="19.5" customHeight="1">
      <c r="A6" s="91">
        <f t="shared" si="0"/>
        <v>2</v>
      </c>
      <c r="B6" s="39">
        <v>1</v>
      </c>
      <c r="C6" s="40" t="s">
        <v>92</v>
      </c>
      <c r="D6" s="41" t="s">
        <v>58</v>
      </c>
      <c r="E6" s="42" t="s">
        <v>126</v>
      </c>
      <c r="F6" s="91">
        <f t="shared" si="1"/>
        <v>3821.1111111111113</v>
      </c>
      <c r="G6" s="65">
        <v>210</v>
      </c>
      <c r="H6" s="92">
        <f t="shared" si="2"/>
        <v>822.2222222222222</v>
      </c>
      <c r="I6" s="92" t="b">
        <f t="shared" si="3"/>
        <v>0</v>
      </c>
      <c r="J6" s="93">
        <f t="shared" si="4"/>
        <v>822.2222222222222</v>
      </c>
      <c r="K6" s="54">
        <f t="shared" si="5"/>
        <v>7</v>
      </c>
      <c r="L6" s="65">
        <v>0</v>
      </c>
      <c r="M6" s="92">
        <f t="shared" si="6"/>
        <v>1000</v>
      </c>
      <c r="N6" s="92" t="b">
        <f t="shared" si="7"/>
        <v>0</v>
      </c>
      <c r="O6" s="93">
        <f t="shared" si="8"/>
        <v>1000</v>
      </c>
      <c r="P6" s="54">
        <f t="shared" si="9"/>
        <v>1</v>
      </c>
      <c r="Q6" s="55">
        <f t="shared" si="10"/>
        <v>1822.2222222222222</v>
      </c>
      <c r="R6" s="54">
        <f t="shared" si="11"/>
        <v>6</v>
      </c>
      <c r="S6" s="65">
        <v>0</v>
      </c>
      <c r="T6" s="92">
        <f t="shared" si="12"/>
        <v>1000</v>
      </c>
      <c r="U6" s="92" t="b">
        <f t="shared" si="13"/>
        <v>0</v>
      </c>
      <c r="V6" s="93">
        <f t="shared" si="14"/>
        <v>1000</v>
      </c>
      <c r="W6" s="54">
        <f t="shared" si="15"/>
        <v>1</v>
      </c>
      <c r="X6" s="55">
        <f t="shared" si="16"/>
        <v>2822.222222222222</v>
      </c>
      <c r="Y6" s="54">
        <f t="shared" si="17"/>
        <v>4</v>
      </c>
      <c r="Z6" s="65">
        <v>1</v>
      </c>
      <c r="AA6" s="92">
        <f t="shared" si="18"/>
        <v>998.8888888888889</v>
      </c>
      <c r="AB6" s="92" t="b">
        <f t="shared" si="19"/>
        <v>0</v>
      </c>
      <c r="AC6" s="93">
        <f t="shared" si="20"/>
        <v>998.8888888888889</v>
      </c>
      <c r="AD6" s="54">
        <f t="shared" si="21"/>
        <v>2</v>
      </c>
    </row>
    <row r="7" spans="1:30" s="94" customFormat="1" ht="19.5" customHeight="1">
      <c r="A7" s="91">
        <f t="shared" si="0"/>
        <v>3</v>
      </c>
      <c r="B7" s="34">
        <v>6</v>
      </c>
      <c r="C7" s="40" t="s">
        <v>99</v>
      </c>
      <c r="D7" s="41" t="s">
        <v>128</v>
      </c>
      <c r="E7" s="42" t="s">
        <v>93</v>
      </c>
      <c r="F7" s="91">
        <f t="shared" si="1"/>
        <v>3113.8888888888887</v>
      </c>
      <c r="G7" s="65">
        <v>75</v>
      </c>
      <c r="H7" s="92">
        <f t="shared" si="2"/>
        <v>947.2222222222222</v>
      </c>
      <c r="I7" s="92" t="b">
        <f t="shared" si="3"/>
        <v>0</v>
      </c>
      <c r="J7" s="93">
        <f t="shared" si="4"/>
        <v>947.2222222222222</v>
      </c>
      <c r="K7" s="54">
        <f t="shared" si="5"/>
        <v>2</v>
      </c>
      <c r="L7" s="65">
        <v>0</v>
      </c>
      <c r="M7" s="92">
        <f t="shared" si="6"/>
        <v>1000</v>
      </c>
      <c r="N7" s="92" t="b">
        <f t="shared" si="7"/>
        <v>0</v>
      </c>
      <c r="O7" s="93">
        <f t="shared" si="8"/>
        <v>1000</v>
      </c>
      <c r="P7" s="54">
        <f t="shared" si="9"/>
        <v>1</v>
      </c>
      <c r="Q7" s="55">
        <f t="shared" si="10"/>
        <v>1947.2222222222222</v>
      </c>
      <c r="R7" s="54">
        <f t="shared" si="11"/>
        <v>2</v>
      </c>
      <c r="S7" s="65">
        <v>0</v>
      </c>
      <c r="T7" s="92">
        <f t="shared" si="12"/>
        <v>1000</v>
      </c>
      <c r="U7" s="92" t="b">
        <f t="shared" si="13"/>
        <v>0</v>
      </c>
      <c r="V7" s="93">
        <f t="shared" si="14"/>
        <v>1000</v>
      </c>
      <c r="W7" s="54">
        <f t="shared" si="15"/>
        <v>1</v>
      </c>
      <c r="X7" s="55">
        <f t="shared" si="16"/>
        <v>2947.222222222222</v>
      </c>
      <c r="Y7" s="54">
        <f t="shared" si="17"/>
        <v>2</v>
      </c>
      <c r="Z7" s="65">
        <v>750</v>
      </c>
      <c r="AA7" s="92">
        <f t="shared" si="18"/>
        <v>166.66666666666666</v>
      </c>
      <c r="AB7" s="92" t="b">
        <f t="shared" si="19"/>
        <v>0</v>
      </c>
      <c r="AC7" s="93">
        <f t="shared" si="20"/>
        <v>166.66666666666666</v>
      </c>
      <c r="AD7" s="54">
        <f t="shared" si="21"/>
        <v>4</v>
      </c>
    </row>
    <row r="8" spans="1:30" s="94" customFormat="1" ht="19.5" customHeight="1">
      <c r="A8" s="91">
        <f t="shared" si="0"/>
        <v>4</v>
      </c>
      <c r="B8" s="39">
        <v>3</v>
      </c>
      <c r="C8" s="40" t="s">
        <v>95</v>
      </c>
      <c r="D8" s="41" t="s">
        <v>127</v>
      </c>
      <c r="E8" s="42" t="s">
        <v>59</v>
      </c>
      <c r="F8" s="91">
        <f t="shared" si="1"/>
        <v>3013.8888888888887</v>
      </c>
      <c r="G8" s="65">
        <v>75</v>
      </c>
      <c r="H8" s="92">
        <f t="shared" si="2"/>
        <v>947.2222222222222</v>
      </c>
      <c r="I8" s="92" t="b">
        <f t="shared" si="3"/>
        <v>0</v>
      </c>
      <c r="J8" s="93">
        <f t="shared" si="4"/>
        <v>947.2222222222222</v>
      </c>
      <c r="K8" s="54">
        <f t="shared" si="5"/>
        <v>2</v>
      </c>
      <c r="L8" s="65">
        <v>0</v>
      </c>
      <c r="M8" s="92">
        <f t="shared" si="6"/>
        <v>1000</v>
      </c>
      <c r="N8" s="92" t="b">
        <f t="shared" si="7"/>
        <v>0</v>
      </c>
      <c r="O8" s="93">
        <f t="shared" si="8"/>
        <v>1000</v>
      </c>
      <c r="P8" s="54">
        <f t="shared" si="9"/>
        <v>1</v>
      </c>
      <c r="Q8" s="55">
        <f t="shared" si="10"/>
        <v>1947.2222222222222</v>
      </c>
      <c r="R8" s="54">
        <f t="shared" si="11"/>
        <v>2</v>
      </c>
      <c r="S8" s="65">
        <v>0</v>
      </c>
      <c r="T8" s="92">
        <f t="shared" si="12"/>
        <v>1000</v>
      </c>
      <c r="U8" s="92" t="b">
        <f t="shared" si="13"/>
        <v>0</v>
      </c>
      <c r="V8" s="93">
        <f t="shared" si="14"/>
        <v>1000</v>
      </c>
      <c r="W8" s="54">
        <f t="shared" si="15"/>
        <v>1</v>
      </c>
      <c r="X8" s="55">
        <f t="shared" si="16"/>
        <v>2947.222222222222</v>
      </c>
      <c r="Y8" s="54">
        <f t="shared" si="17"/>
        <v>2</v>
      </c>
      <c r="Z8" s="65">
        <v>840</v>
      </c>
      <c r="AA8" s="92">
        <f t="shared" si="18"/>
        <v>66.66666666666667</v>
      </c>
      <c r="AB8" s="92" t="b">
        <f t="shared" si="19"/>
        <v>0</v>
      </c>
      <c r="AC8" s="93">
        <f t="shared" si="20"/>
        <v>66.66666666666667</v>
      </c>
      <c r="AD8" s="54">
        <f t="shared" si="21"/>
        <v>6</v>
      </c>
    </row>
    <row r="9" spans="1:30" s="94" customFormat="1" ht="19.5" customHeight="1">
      <c r="A9" s="91">
        <f t="shared" si="0"/>
        <v>5</v>
      </c>
      <c r="B9" s="34">
        <v>5</v>
      </c>
      <c r="C9" s="40" t="s">
        <v>97</v>
      </c>
      <c r="D9" s="41" t="s">
        <v>98</v>
      </c>
      <c r="E9" s="42" t="s">
        <v>93</v>
      </c>
      <c r="F9" s="91">
        <f t="shared" si="1"/>
        <v>2971.4102564102564</v>
      </c>
      <c r="G9" s="65">
        <v>165</v>
      </c>
      <c r="H9" s="92">
        <f t="shared" si="2"/>
        <v>863.8888888888889</v>
      </c>
      <c r="I9" s="92" t="b">
        <f t="shared" si="3"/>
        <v>0</v>
      </c>
      <c r="J9" s="93">
        <f t="shared" si="4"/>
        <v>863.8888888888889</v>
      </c>
      <c r="K9" s="54">
        <f t="shared" si="5"/>
        <v>6</v>
      </c>
      <c r="L9" s="65">
        <v>0</v>
      </c>
      <c r="M9" s="92">
        <f t="shared" si="6"/>
        <v>1000</v>
      </c>
      <c r="N9" s="92" t="b">
        <f t="shared" si="7"/>
        <v>0</v>
      </c>
      <c r="O9" s="93">
        <f t="shared" si="8"/>
        <v>1000</v>
      </c>
      <c r="P9" s="54">
        <f t="shared" si="9"/>
        <v>1</v>
      </c>
      <c r="Q9" s="55">
        <f t="shared" si="10"/>
        <v>1863.888888888889</v>
      </c>
      <c r="R9" s="54">
        <f t="shared" si="11"/>
        <v>5</v>
      </c>
      <c r="S9" s="65">
        <v>90</v>
      </c>
      <c r="T9" s="92">
        <f t="shared" si="12"/>
        <v>923.0769230769231</v>
      </c>
      <c r="U9" s="92" t="b">
        <f t="shared" si="13"/>
        <v>0</v>
      </c>
      <c r="V9" s="93">
        <f t="shared" si="14"/>
        <v>923.0769230769231</v>
      </c>
      <c r="W9" s="54">
        <f t="shared" si="15"/>
        <v>5</v>
      </c>
      <c r="X9" s="55">
        <f t="shared" si="16"/>
        <v>2786.965811965812</v>
      </c>
      <c r="Y9" s="54">
        <f t="shared" si="17"/>
        <v>5</v>
      </c>
      <c r="Z9" s="65">
        <v>734</v>
      </c>
      <c r="AA9" s="92">
        <f t="shared" si="18"/>
        <v>184.44444444444443</v>
      </c>
      <c r="AB9" s="92" t="b">
        <f t="shared" si="19"/>
        <v>0</v>
      </c>
      <c r="AC9" s="93">
        <f t="shared" si="20"/>
        <v>184.44444444444443</v>
      </c>
      <c r="AD9" s="54">
        <f t="shared" si="21"/>
        <v>3</v>
      </c>
    </row>
    <row r="10" spans="1:30" s="94" customFormat="1" ht="19.5" customHeight="1">
      <c r="A10" s="91">
        <f t="shared" si="0"/>
        <v>6</v>
      </c>
      <c r="B10" s="39">
        <v>7</v>
      </c>
      <c r="C10" s="40" t="s">
        <v>122</v>
      </c>
      <c r="D10" s="41" t="s">
        <v>128</v>
      </c>
      <c r="E10" s="42" t="s">
        <v>93</v>
      </c>
      <c r="F10" s="91">
        <f t="shared" si="1"/>
        <v>2772.136260929364</v>
      </c>
      <c r="G10" s="65">
        <v>103</v>
      </c>
      <c r="H10" s="92">
        <f t="shared" si="2"/>
        <v>921.2962962962963</v>
      </c>
      <c r="I10" s="92" t="b">
        <f t="shared" si="3"/>
        <v>0</v>
      </c>
      <c r="J10" s="93">
        <f t="shared" si="4"/>
        <v>921.2962962962963</v>
      </c>
      <c r="K10" s="54">
        <f t="shared" si="5"/>
        <v>5</v>
      </c>
      <c r="L10" s="65">
        <v>132</v>
      </c>
      <c r="M10" s="92">
        <f t="shared" si="6"/>
        <v>848.2758620689656</v>
      </c>
      <c r="N10" s="92" t="b">
        <f t="shared" si="7"/>
        <v>0</v>
      </c>
      <c r="O10" s="93">
        <f t="shared" si="8"/>
        <v>848.2758620689656</v>
      </c>
      <c r="P10" s="54">
        <f t="shared" si="9"/>
        <v>7</v>
      </c>
      <c r="Q10" s="55">
        <f t="shared" si="10"/>
        <v>1769.5721583652619</v>
      </c>
      <c r="R10" s="54">
        <f t="shared" si="11"/>
        <v>7</v>
      </c>
      <c r="S10" s="65">
        <v>192</v>
      </c>
      <c r="T10" s="92">
        <f t="shared" si="12"/>
        <v>835.8974358974359</v>
      </c>
      <c r="U10" s="92" t="b">
        <f t="shared" si="13"/>
        <v>0</v>
      </c>
      <c r="V10" s="93">
        <f t="shared" si="14"/>
        <v>835.8974358974359</v>
      </c>
      <c r="W10" s="54">
        <f t="shared" si="15"/>
        <v>6</v>
      </c>
      <c r="X10" s="55">
        <f t="shared" si="16"/>
        <v>2605.4695942626977</v>
      </c>
      <c r="Y10" s="54">
        <f t="shared" si="17"/>
        <v>7</v>
      </c>
      <c r="Z10" s="65">
        <v>750</v>
      </c>
      <c r="AA10" s="92">
        <f t="shared" si="18"/>
        <v>166.66666666666666</v>
      </c>
      <c r="AB10" s="92" t="b">
        <f t="shared" si="19"/>
        <v>0</v>
      </c>
      <c r="AC10" s="93">
        <f t="shared" si="20"/>
        <v>166.66666666666666</v>
      </c>
      <c r="AD10" s="54">
        <f t="shared" si="21"/>
        <v>4</v>
      </c>
    </row>
    <row r="11" spans="1:30" s="94" customFormat="1" ht="19.5" customHeight="1">
      <c r="A11" s="91">
        <f t="shared" si="0"/>
        <v>7</v>
      </c>
      <c r="B11" s="34">
        <v>4</v>
      </c>
      <c r="C11" s="40" t="s">
        <v>96</v>
      </c>
      <c r="D11" s="41" t="s">
        <v>127</v>
      </c>
      <c r="E11" s="42" t="s">
        <v>59</v>
      </c>
      <c r="F11" s="91">
        <f t="shared" si="1"/>
        <v>2766.104234207682</v>
      </c>
      <c r="G11" s="65">
        <v>95</v>
      </c>
      <c r="H11" s="92">
        <f t="shared" si="2"/>
        <v>928.7037037037037</v>
      </c>
      <c r="I11" s="92" t="b">
        <f t="shared" si="3"/>
        <v>0</v>
      </c>
      <c r="J11" s="93">
        <f t="shared" si="4"/>
        <v>928.7037037037037</v>
      </c>
      <c r="K11" s="54">
        <f t="shared" si="5"/>
        <v>4</v>
      </c>
      <c r="L11" s="65">
        <v>21</v>
      </c>
      <c r="M11" s="92">
        <f t="shared" si="6"/>
        <v>975.8620689655172</v>
      </c>
      <c r="N11" s="92" t="b">
        <f t="shared" si="7"/>
        <v>0</v>
      </c>
      <c r="O11" s="93">
        <f t="shared" si="8"/>
        <v>975.8620689655172</v>
      </c>
      <c r="P11" s="54">
        <f t="shared" si="9"/>
        <v>6</v>
      </c>
      <c r="Q11" s="55">
        <f t="shared" si="10"/>
        <v>1904.565772669221</v>
      </c>
      <c r="R11" s="54">
        <f t="shared" si="11"/>
        <v>4</v>
      </c>
      <c r="S11" s="65">
        <v>240</v>
      </c>
      <c r="T11" s="92">
        <f t="shared" si="12"/>
        <v>794.8717948717948</v>
      </c>
      <c r="U11" s="92" t="b">
        <f t="shared" si="13"/>
        <v>0</v>
      </c>
      <c r="V11" s="93">
        <f t="shared" si="14"/>
        <v>794.8717948717948</v>
      </c>
      <c r="W11" s="54">
        <f t="shared" si="15"/>
        <v>7</v>
      </c>
      <c r="X11" s="55">
        <f t="shared" si="16"/>
        <v>2699.4375675410156</v>
      </c>
      <c r="Y11" s="54">
        <f t="shared" si="17"/>
        <v>6</v>
      </c>
      <c r="Z11" s="65">
        <v>840</v>
      </c>
      <c r="AA11" s="92">
        <f t="shared" si="18"/>
        <v>66.66666666666667</v>
      </c>
      <c r="AB11" s="92" t="b">
        <f t="shared" si="19"/>
        <v>0</v>
      </c>
      <c r="AC11" s="93">
        <f t="shared" si="20"/>
        <v>66.66666666666667</v>
      </c>
      <c r="AD11" s="54">
        <f t="shared" si="21"/>
        <v>6</v>
      </c>
    </row>
    <row r="12" spans="1:30" s="94" customFormat="1" ht="19.5" customHeight="1">
      <c r="A12" s="91">
        <f aca="true" t="shared" si="22" ref="A12:A36">IF(F12=0,"",RANK(F12,$F$5:$F$54,0))</f>
      </c>
      <c r="B12" s="39"/>
      <c r="C12" s="40"/>
      <c r="D12" s="41"/>
      <c r="E12" s="42"/>
      <c r="F12" s="91">
        <f aca="true" t="shared" si="23" ref="F12:F36">J12+O12+V12+AC12</f>
        <v>0</v>
      </c>
      <c r="G12" s="65" t="s">
        <v>33</v>
      </c>
      <c r="H12" s="92" t="e">
        <f aca="true" t="shared" si="24" ref="H12:H36">1000*((G$2+MIN(G$5:G$54)-G12)/G$2)</f>
        <v>#VALUE!</v>
      </c>
      <c r="I12" s="92" t="b">
        <f aca="true" t="shared" si="25" ref="I12:I36">ISERROR(H12)</f>
        <v>1</v>
      </c>
      <c r="J12" s="93">
        <f aca="true" t="shared" si="26" ref="J12:J36">IF(I12=FALSE(),IF(H12&gt;0,H12,1),0)</f>
        <v>0</v>
      </c>
      <c r="K12" s="54">
        <f aca="true" t="shared" si="27" ref="K12:K36">IF(J12=0,"",RANK(J12,J$5:J$54,0))</f>
      </c>
      <c r="L12" s="65" t="s">
        <v>33</v>
      </c>
      <c r="M12" s="92" t="e">
        <f aca="true" t="shared" si="28" ref="M12:M36">1000*((L$2+MIN(L$5:L$54)-L12)/L$2)</f>
        <v>#VALUE!</v>
      </c>
      <c r="N12" s="92" t="b">
        <f aca="true" t="shared" si="29" ref="N12:N36">ISERROR(M12)</f>
        <v>1</v>
      </c>
      <c r="O12" s="93">
        <f aca="true" t="shared" si="30" ref="O12:O36">IF(N12=FALSE(),IF(M12&gt;0,M12,1),0)</f>
        <v>0</v>
      </c>
      <c r="P12" s="54">
        <f aca="true" t="shared" si="31" ref="P12:P36">IF(O12=0,"",RANK(O12,O$5:O$54,0))</f>
      </c>
      <c r="Q12" s="55">
        <f aca="true" t="shared" si="32" ref="Q12:Q36">J12+O12</f>
        <v>0</v>
      </c>
      <c r="R12" s="54">
        <f aca="true" t="shared" si="33" ref="R12:R36">IF(Q12=0,"",RANK(Q12,Q$5:Q$54,0))</f>
      </c>
      <c r="S12" s="65" t="s">
        <v>33</v>
      </c>
      <c r="T12" s="92" t="e">
        <f aca="true" t="shared" si="34" ref="T12:T36">1000*((S$2+MIN(S$5:S$54)-S12)/S$2)</f>
        <v>#VALUE!</v>
      </c>
      <c r="U12" s="92" t="b">
        <f aca="true" t="shared" si="35" ref="U12:U36">ISERROR(T12)</f>
        <v>1</v>
      </c>
      <c r="V12" s="93">
        <f aca="true" t="shared" si="36" ref="V12:V36">IF(U12=FALSE(),IF(T12&gt;0,T12,1),0)</f>
        <v>0</v>
      </c>
      <c r="W12" s="54">
        <f aca="true" t="shared" si="37" ref="W12:W36">IF(V12=0,"",RANK(V12,V$5:V$54,0))</f>
      </c>
      <c r="X12" s="55">
        <f aca="true" t="shared" si="38" ref="X12:X36">J12+O12+V12</f>
        <v>0</v>
      </c>
      <c r="Y12" s="54">
        <f aca="true" t="shared" si="39" ref="Y12:Y36">IF(X12=0,"",RANK(X12,X$5:X$54,0))</f>
      </c>
      <c r="Z12" s="65" t="s">
        <v>33</v>
      </c>
      <c r="AA12" s="92" t="e">
        <f aca="true" t="shared" si="40" ref="AA12:AA36">1000*((Z$2+MIN(Z$5:Z$54)-Z12)/Z$2)</f>
        <v>#VALUE!</v>
      </c>
      <c r="AB12" s="92" t="b">
        <f aca="true" t="shared" si="41" ref="AB12:AB36">ISERROR(AA12)</f>
        <v>1</v>
      </c>
      <c r="AC12" s="93">
        <f aca="true" t="shared" si="42" ref="AC12:AC36">IF(AB12=FALSE(),IF(AA12&gt;0,AA12,1),0)</f>
        <v>0</v>
      </c>
      <c r="AD12" s="54">
        <f aca="true" t="shared" si="43" ref="AD12:AD36">IF(AC12=0,"",RANK(AC12,AC$5:AC$54,0))</f>
      </c>
    </row>
    <row r="13" spans="1:30" s="94" customFormat="1" ht="19.5" customHeight="1">
      <c r="A13" s="91">
        <f t="shared" si="22"/>
      </c>
      <c r="B13" s="39"/>
      <c r="C13" s="40"/>
      <c r="D13" s="41"/>
      <c r="E13" s="42"/>
      <c r="F13" s="91">
        <f t="shared" si="23"/>
        <v>0</v>
      </c>
      <c r="G13" s="65" t="s">
        <v>33</v>
      </c>
      <c r="H13" s="92" t="e">
        <f t="shared" si="24"/>
        <v>#VALUE!</v>
      </c>
      <c r="I13" s="92" t="b">
        <f t="shared" si="25"/>
        <v>1</v>
      </c>
      <c r="J13" s="93">
        <f t="shared" si="26"/>
        <v>0</v>
      </c>
      <c r="K13" s="54">
        <f t="shared" si="27"/>
      </c>
      <c r="L13" s="65" t="s">
        <v>33</v>
      </c>
      <c r="M13" s="92" t="e">
        <f t="shared" si="28"/>
        <v>#VALUE!</v>
      </c>
      <c r="N13" s="92" t="b">
        <f t="shared" si="29"/>
        <v>1</v>
      </c>
      <c r="O13" s="93">
        <f t="shared" si="30"/>
        <v>0</v>
      </c>
      <c r="P13" s="54">
        <f t="shared" si="31"/>
      </c>
      <c r="Q13" s="55">
        <f t="shared" si="32"/>
        <v>0</v>
      </c>
      <c r="R13" s="54">
        <f t="shared" si="33"/>
      </c>
      <c r="S13" s="65" t="s">
        <v>33</v>
      </c>
      <c r="T13" s="92" t="e">
        <f t="shared" si="34"/>
        <v>#VALUE!</v>
      </c>
      <c r="U13" s="92" t="b">
        <f t="shared" si="35"/>
        <v>1</v>
      </c>
      <c r="V13" s="93">
        <f t="shared" si="36"/>
        <v>0</v>
      </c>
      <c r="W13" s="54">
        <f t="shared" si="37"/>
      </c>
      <c r="X13" s="55">
        <f t="shared" si="38"/>
        <v>0</v>
      </c>
      <c r="Y13" s="54">
        <f t="shared" si="39"/>
      </c>
      <c r="Z13" s="65" t="s">
        <v>33</v>
      </c>
      <c r="AA13" s="92" t="e">
        <f t="shared" si="40"/>
        <v>#VALUE!</v>
      </c>
      <c r="AB13" s="92" t="b">
        <f t="shared" si="41"/>
        <v>1</v>
      </c>
      <c r="AC13" s="93">
        <f t="shared" si="42"/>
        <v>0</v>
      </c>
      <c r="AD13" s="54">
        <f t="shared" si="43"/>
      </c>
    </row>
    <row r="14" spans="1:30" s="94" customFormat="1" ht="19.5" customHeight="1">
      <c r="A14" s="91">
        <f t="shared" si="22"/>
      </c>
      <c r="B14" s="39"/>
      <c r="C14" s="40"/>
      <c r="D14" s="41"/>
      <c r="E14" s="42"/>
      <c r="F14" s="91">
        <f t="shared" si="23"/>
        <v>0</v>
      </c>
      <c r="G14" s="65" t="s">
        <v>33</v>
      </c>
      <c r="H14" s="92" t="e">
        <f t="shared" si="24"/>
        <v>#VALUE!</v>
      </c>
      <c r="I14" s="92" t="b">
        <f t="shared" si="25"/>
        <v>1</v>
      </c>
      <c r="J14" s="93">
        <f t="shared" si="26"/>
        <v>0</v>
      </c>
      <c r="K14" s="54">
        <f t="shared" si="27"/>
      </c>
      <c r="L14" s="65" t="s">
        <v>33</v>
      </c>
      <c r="M14" s="92" t="e">
        <f t="shared" si="28"/>
        <v>#VALUE!</v>
      </c>
      <c r="N14" s="92" t="b">
        <f t="shared" si="29"/>
        <v>1</v>
      </c>
      <c r="O14" s="93">
        <f t="shared" si="30"/>
        <v>0</v>
      </c>
      <c r="P14" s="54">
        <f t="shared" si="31"/>
      </c>
      <c r="Q14" s="55">
        <f t="shared" si="32"/>
        <v>0</v>
      </c>
      <c r="R14" s="54">
        <f t="shared" si="33"/>
      </c>
      <c r="S14" s="65" t="s">
        <v>33</v>
      </c>
      <c r="T14" s="92" t="e">
        <f t="shared" si="34"/>
        <v>#VALUE!</v>
      </c>
      <c r="U14" s="92" t="b">
        <f t="shared" si="35"/>
        <v>1</v>
      </c>
      <c r="V14" s="93">
        <f t="shared" si="36"/>
        <v>0</v>
      </c>
      <c r="W14" s="54">
        <f t="shared" si="37"/>
      </c>
      <c r="X14" s="55">
        <f t="shared" si="38"/>
        <v>0</v>
      </c>
      <c r="Y14" s="54">
        <f t="shared" si="39"/>
      </c>
      <c r="Z14" s="65" t="s">
        <v>33</v>
      </c>
      <c r="AA14" s="92" t="e">
        <f t="shared" si="40"/>
        <v>#VALUE!</v>
      </c>
      <c r="AB14" s="92" t="b">
        <f t="shared" si="41"/>
        <v>1</v>
      </c>
      <c r="AC14" s="93">
        <f t="shared" si="42"/>
        <v>0</v>
      </c>
      <c r="AD14" s="54">
        <f t="shared" si="43"/>
      </c>
    </row>
    <row r="15" spans="1:30" s="94" customFormat="1" ht="19.5" customHeight="1">
      <c r="A15" s="91">
        <f t="shared" si="22"/>
      </c>
      <c r="B15" s="39"/>
      <c r="C15" s="40"/>
      <c r="D15" s="41"/>
      <c r="E15" s="42"/>
      <c r="F15" s="91">
        <f t="shared" si="23"/>
        <v>0</v>
      </c>
      <c r="G15" s="65" t="s">
        <v>33</v>
      </c>
      <c r="H15" s="92" t="e">
        <f t="shared" si="24"/>
        <v>#VALUE!</v>
      </c>
      <c r="I15" s="92" t="b">
        <f t="shared" si="25"/>
        <v>1</v>
      </c>
      <c r="J15" s="93">
        <f t="shared" si="26"/>
        <v>0</v>
      </c>
      <c r="K15" s="54">
        <f t="shared" si="27"/>
      </c>
      <c r="L15" s="65" t="s">
        <v>33</v>
      </c>
      <c r="M15" s="92" t="e">
        <f t="shared" si="28"/>
        <v>#VALUE!</v>
      </c>
      <c r="N15" s="92" t="b">
        <f t="shared" si="29"/>
        <v>1</v>
      </c>
      <c r="O15" s="93">
        <f t="shared" si="30"/>
        <v>0</v>
      </c>
      <c r="P15" s="54">
        <f t="shared" si="31"/>
      </c>
      <c r="Q15" s="55">
        <f t="shared" si="32"/>
        <v>0</v>
      </c>
      <c r="R15" s="54">
        <f t="shared" si="33"/>
      </c>
      <c r="S15" s="65" t="s">
        <v>33</v>
      </c>
      <c r="T15" s="92" t="e">
        <f t="shared" si="34"/>
        <v>#VALUE!</v>
      </c>
      <c r="U15" s="92" t="b">
        <f t="shared" si="35"/>
        <v>1</v>
      </c>
      <c r="V15" s="93">
        <f t="shared" si="36"/>
        <v>0</v>
      </c>
      <c r="W15" s="54">
        <f t="shared" si="37"/>
      </c>
      <c r="X15" s="55">
        <f t="shared" si="38"/>
        <v>0</v>
      </c>
      <c r="Y15" s="54">
        <f t="shared" si="39"/>
      </c>
      <c r="Z15" s="65" t="s">
        <v>33</v>
      </c>
      <c r="AA15" s="92" t="e">
        <f t="shared" si="40"/>
        <v>#VALUE!</v>
      </c>
      <c r="AB15" s="92" t="b">
        <f t="shared" si="41"/>
        <v>1</v>
      </c>
      <c r="AC15" s="93">
        <f t="shared" si="42"/>
        <v>0</v>
      </c>
      <c r="AD15" s="54">
        <f t="shared" si="43"/>
      </c>
    </row>
    <row r="16" spans="1:30" s="94" customFormat="1" ht="19.5" customHeight="1">
      <c r="A16" s="91">
        <f t="shared" si="22"/>
      </c>
      <c r="B16" s="39"/>
      <c r="C16" s="40"/>
      <c r="D16" s="41"/>
      <c r="E16" s="42"/>
      <c r="F16" s="91">
        <f t="shared" si="23"/>
        <v>0</v>
      </c>
      <c r="G16" s="65" t="s">
        <v>33</v>
      </c>
      <c r="H16" s="92" t="e">
        <f t="shared" si="24"/>
        <v>#VALUE!</v>
      </c>
      <c r="I16" s="92" t="b">
        <f t="shared" si="25"/>
        <v>1</v>
      </c>
      <c r="J16" s="93">
        <f t="shared" si="26"/>
        <v>0</v>
      </c>
      <c r="K16" s="54">
        <f t="shared" si="27"/>
      </c>
      <c r="L16" s="65" t="s">
        <v>33</v>
      </c>
      <c r="M16" s="92" t="e">
        <f t="shared" si="28"/>
        <v>#VALUE!</v>
      </c>
      <c r="N16" s="92" t="b">
        <f t="shared" si="29"/>
        <v>1</v>
      </c>
      <c r="O16" s="93">
        <f t="shared" si="30"/>
        <v>0</v>
      </c>
      <c r="P16" s="54">
        <f t="shared" si="31"/>
      </c>
      <c r="Q16" s="55">
        <f t="shared" si="32"/>
        <v>0</v>
      </c>
      <c r="R16" s="54">
        <f t="shared" si="33"/>
      </c>
      <c r="S16" s="65" t="s">
        <v>33</v>
      </c>
      <c r="T16" s="92" t="e">
        <f t="shared" si="34"/>
        <v>#VALUE!</v>
      </c>
      <c r="U16" s="92" t="b">
        <f t="shared" si="35"/>
        <v>1</v>
      </c>
      <c r="V16" s="93">
        <f t="shared" si="36"/>
        <v>0</v>
      </c>
      <c r="W16" s="54">
        <f t="shared" si="37"/>
      </c>
      <c r="X16" s="55">
        <f t="shared" si="38"/>
        <v>0</v>
      </c>
      <c r="Y16" s="54">
        <f t="shared" si="39"/>
      </c>
      <c r="Z16" s="65" t="s">
        <v>33</v>
      </c>
      <c r="AA16" s="92" t="e">
        <f t="shared" si="40"/>
        <v>#VALUE!</v>
      </c>
      <c r="AB16" s="92" t="b">
        <f t="shared" si="41"/>
        <v>1</v>
      </c>
      <c r="AC16" s="93">
        <f t="shared" si="42"/>
        <v>0</v>
      </c>
      <c r="AD16" s="54">
        <f t="shared" si="43"/>
      </c>
    </row>
    <row r="17" spans="1:30" s="94" customFormat="1" ht="19.5" customHeight="1">
      <c r="A17" s="91">
        <f t="shared" si="22"/>
      </c>
      <c r="B17" s="39"/>
      <c r="C17" s="40"/>
      <c r="D17" s="41"/>
      <c r="E17" s="42"/>
      <c r="F17" s="91">
        <f t="shared" si="23"/>
        <v>0</v>
      </c>
      <c r="G17" s="65" t="s">
        <v>33</v>
      </c>
      <c r="H17" s="92" t="e">
        <f t="shared" si="24"/>
        <v>#VALUE!</v>
      </c>
      <c r="I17" s="92" t="b">
        <f t="shared" si="25"/>
        <v>1</v>
      </c>
      <c r="J17" s="93">
        <f t="shared" si="26"/>
        <v>0</v>
      </c>
      <c r="K17" s="54">
        <f t="shared" si="27"/>
      </c>
      <c r="L17" s="65" t="s">
        <v>33</v>
      </c>
      <c r="M17" s="92" t="e">
        <f t="shared" si="28"/>
        <v>#VALUE!</v>
      </c>
      <c r="N17" s="92" t="b">
        <f t="shared" si="29"/>
        <v>1</v>
      </c>
      <c r="O17" s="93">
        <f t="shared" si="30"/>
        <v>0</v>
      </c>
      <c r="P17" s="54">
        <f t="shared" si="31"/>
      </c>
      <c r="Q17" s="55">
        <f t="shared" si="32"/>
        <v>0</v>
      </c>
      <c r="R17" s="54">
        <f t="shared" si="33"/>
      </c>
      <c r="S17" s="65" t="s">
        <v>33</v>
      </c>
      <c r="T17" s="92" t="e">
        <f t="shared" si="34"/>
        <v>#VALUE!</v>
      </c>
      <c r="U17" s="92" t="b">
        <f t="shared" si="35"/>
        <v>1</v>
      </c>
      <c r="V17" s="93">
        <f t="shared" si="36"/>
        <v>0</v>
      </c>
      <c r="W17" s="54">
        <f t="shared" si="37"/>
      </c>
      <c r="X17" s="55">
        <f t="shared" si="38"/>
        <v>0</v>
      </c>
      <c r="Y17" s="54">
        <f t="shared" si="39"/>
      </c>
      <c r="Z17" s="65" t="s">
        <v>33</v>
      </c>
      <c r="AA17" s="92" t="e">
        <f t="shared" si="40"/>
        <v>#VALUE!</v>
      </c>
      <c r="AB17" s="92" t="b">
        <f t="shared" si="41"/>
        <v>1</v>
      </c>
      <c r="AC17" s="93">
        <f t="shared" si="42"/>
        <v>0</v>
      </c>
      <c r="AD17" s="54">
        <f t="shared" si="43"/>
      </c>
    </row>
    <row r="18" spans="1:30" s="94" customFormat="1" ht="19.5" customHeight="1">
      <c r="A18" s="91">
        <f t="shared" si="22"/>
      </c>
      <c r="B18" s="39"/>
      <c r="C18" s="40"/>
      <c r="D18" s="41"/>
      <c r="E18" s="42"/>
      <c r="F18" s="91">
        <f t="shared" si="23"/>
        <v>0</v>
      </c>
      <c r="G18" s="65" t="s">
        <v>33</v>
      </c>
      <c r="H18" s="92" t="e">
        <f t="shared" si="24"/>
        <v>#VALUE!</v>
      </c>
      <c r="I18" s="92" t="b">
        <f t="shared" si="25"/>
        <v>1</v>
      </c>
      <c r="J18" s="93">
        <f t="shared" si="26"/>
        <v>0</v>
      </c>
      <c r="K18" s="54">
        <f t="shared" si="27"/>
      </c>
      <c r="L18" s="65" t="s">
        <v>33</v>
      </c>
      <c r="M18" s="92" t="e">
        <f t="shared" si="28"/>
        <v>#VALUE!</v>
      </c>
      <c r="N18" s="92" t="b">
        <f t="shared" si="29"/>
        <v>1</v>
      </c>
      <c r="O18" s="93">
        <f t="shared" si="30"/>
        <v>0</v>
      </c>
      <c r="P18" s="54">
        <f t="shared" si="31"/>
      </c>
      <c r="Q18" s="55">
        <f t="shared" si="32"/>
        <v>0</v>
      </c>
      <c r="R18" s="54">
        <f t="shared" si="33"/>
      </c>
      <c r="S18" s="65" t="s">
        <v>33</v>
      </c>
      <c r="T18" s="92" t="e">
        <f t="shared" si="34"/>
        <v>#VALUE!</v>
      </c>
      <c r="U18" s="92" t="b">
        <f t="shared" si="35"/>
        <v>1</v>
      </c>
      <c r="V18" s="93">
        <f t="shared" si="36"/>
        <v>0</v>
      </c>
      <c r="W18" s="54">
        <f t="shared" si="37"/>
      </c>
      <c r="X18" s="55">
        <f t="shared" si="38"/>
        <v>0</v>
      </c>
      <c r="Y18" s="54">
        <f t="shared" si="39"/>
      </c>
      <c r="Z18" s="65" t="s">
        <v>33</v>
      </c>
      <c r="AA18" s="92" t="e">
        <f t="shared" si="40"/>
        <v>#VALUE!</v>
      </c>
      <c r="AB18" s="92" t="b">
        <f t="shared" si="41"/>
        <v>1</v>
      </c>
      <c r="AC18" s="93">
        <f t="shared" si="42"/>
        <v>0</v>
      </c>
      <c r="AD18" s="54">
        <f t="shared" si="43"/>
      </c>
    </row>
    <row r="19" spans="1:30" s="94" customFormat="1" ht="19.5" customHeight="1">
      <c r="A19" s="91">
        <f t="shared" si="22"/>
      </c>
      <c r="B19" s="39"/>
      <c r="C19" s="40"/>
      <c r="D19" s="41"/>
      <c r="E19" s="42"/>
      <c r="F19" s="91">
        <f t="shared" si="23"/>
        <v>0</v>
      </c>
      <c r="G19" s="65" t="s">
        <v>33</v>
      </c>
      <c r="H19" s="92" t="e">
        <f t="shared" si="24"/>
        <v>#VALUE!</v>
      </c>
      <c r="I19" s="92" t="b">
        <f t="shared" si="25"/>
        <v>1</v>
      </c>
      <c r="J19" s="93">
        <f t="shared" si="26"/>
        <v>0</v>
      </c>
      <c r="K19" s="54">
        <f t="shared" si="27"/>
      </c>
      <c r="L19" s="65" t="s">
        <v>33</v>
      </c>
      <c r="M19" s="92" t="e">
        <f t="shared" si="28"/>
        <v>#VALUE!</v>
      </c>
      <c r="N19" s="92" t="b">
        <f t="shared" si="29"/>
        <v>1</v>
      </c>
      <c r="O19" s="93">
        <f t="shared" si="30"/>
        <v>0</v>
      </c>
      <c r="P19" s="54">
        <f t="shared" si="31"/>
      </c>
      <c r="Q19" s="55">
        <f t="shared" si="32"/>
        <v>0</v>
      </c>
      <c r="R19" s="54">
        <f t="shared" si="33"/>
      </c>
      <c r="S19" s="65" t="s">
        <v>33</v>
      </c>
      <c r="T19" s="92" t="e">
        <f t="shared" si="34"/>
        <v>#VALUE!</v>
      </c>
      <c r="U19" s="92" t="b">
        <f t="shared" si="35"/>
        <v>1</v>
      </c>
      <c r="V19" s="93">
        <f t="shared" si="36"/>
        <v>0</v>
      </c>
      <c r="W19" s="54">
        <f t="shared" si="37"/>
      </c>
      <c r="X19" s="55">
        <f t="shared" si="38"/>
        <v>0</v>
      </c>
      <c r="Y19" s="54">
        <f t="shared" si="39"/>
      </c>
      <c r="Z19" s="65" t="s">
        <v>33</v>
      </c>
      <c r="AA19" s="92" t="e">
        <f t="shared" si="40"/>
        <v>#VALUE!</v>
      </c>
      <c r="AB19" s="92" t="b">
        <f t="shared" si="41"/>
        <v>1</v>
      </c>
      <c r="AC19" s="93">
        <f t="shared" si="42"/>
        <v>0</v>
      </c>
      <c r="AD19" s="54">
        <f t="shared" si="43"/>
      </c>
    </row>
    <row r="20" spans="1:30" s="94" customFormat="1" ht="19.5" customHeight="1">
      <c r="A20" s="91">
        <f t="shared" si="22"/>
      </c>
      <c r="B20" s="39"/>
      <c r="C20" s="40"/>
      <c r="D20" s="41"/>
      <c r="E20" s="42"/>
      <c r="F20" s="91">
        <f t="shared" si="23"/>
        <v>0</v>
      </c>
      <c r="G20" s="65" t="s">
        <v>33</v>
      </c>
      <c r="H20" s="92" t="e">
        <f t="shared" si="24"/>
        <v>#VALUE!</v>
      </c>
      <c r="I20" s="92" t="b">
        <f t="shared" si="25"/>
        <v>1</v>
      </c>
      <c r="J20" s="93">
        <f t="shared" si="26"/>
        <v>0</v>
      </c>
      <c r="K20" s="54">
        <f t="shared" si="27"/>
      </c>
      <c r="L20" s="65" t="s">
        <v>33</v>
      </c>
      <c r="M20" s="92" t="e">
        <f t="shared" si="28"/>
        <v>#VALUE!</v>
      </c>
      <c r="N20" s="92" t="b">
        <f t="shared" si="29"/>
        <v>1</v>
      </c>
      <c r="O20" s="93">
        <f t="shared" si="30"/>
        <v>0</v>
      </c>
      <c r="P20" s="54">
        <f t="shared" si="31"/>
      </c>
      <c r="Q20" s="55">
        <f t="shared" si="32"/>
        <v>0</v>
      </c>
      <c r="R20" s="54">
        <f t="shared" si="33"/>
      </c>
      <c r="S20" s="65" t="s">
        <v>33</v>
      </c>
      <c r="T20" s="92" t="e">
        <f t="shared" si="34"/>
        <v>#VALUE!</v>
      </c>
      <c r="U20" s="92" t="b">
        <f t="shared" si="35"/>
        <v>1</v>
      </c>
      <c r="V20" s="93">
        <f t="shared" si="36"/>
        <v>0</v>
      </c>
      <c r="W20" s="54">
        <f t="shared" si="37"/>
      </c>
      <c r="X20" s="55">
        <f t="shared" si="38"/>
        <v>0</v>
      </c>
      <c r="Y20" s="54">
        <f t="shared" si="39"/>
      </c>
      <c r="Z20" s="65" t="s">
        <v>33</v>
      </c>
      <c r="AA20" s="92" t="e">
        <f t="shared" si="40"/>
        <v>#VALUE!</v>
      </c>
      <c r="AB20" s="92" t="b">
        <f t="shared" si="41"/>
        <v>1</v>
      </c>
      <c r="AC20" s="93">
        <f t="shared" si="42"/>
        <v>0</v>
      </c>
      <c r="AD20" s="54">
        <f t="shared" si="43"/>
      </c>
    </row>
    <row r="21" spans="1:30" s="94" customFormat="1" ht="19.5" customHeight="1">
      <c r="A21" s="91">
        <f t="shared" si="22"/>
      </c>
      <c r="B21" s="39"/>
      <c r="C21" s="40"/>
      <c r="D21" s="41"/>
      <c r="E21" s="42"/>
      <c r="F21" s="91">
        <f t="shared" si="23"/>
        <v>0</v>
      </c>
      <c r="G21" s="65" t="s">
        <v>33</v>
      </c>
      <c r="H21" s="92" t="e">
        <f t="shared" si="24"/>
        <v>#VALUE!</v>
      </c>
      <c r="I21" s="92" t="b">
        <f t="shared" si="25"/>
        <v>1</v>
      </c>
      <c r="J21" s="93">
        <f t="shared" si="26"/>
        <v>0</v>
      </c>
      <c r="K21" s="54">
        <f t="shared" si="27"/>
      </c>
      <c r="L21" s="65" t="s">
        <v>33</v>
      </c>
      <c r="M21" s="92" t="e">
        <f t="shared" si="28"/>
        <v>#VALUE!</v>
      </c>
      <c r="N21" s="92" t="b">
        <f t="shared" si="29"/>
        <v>1</v>
      </c>
      <c r="O21" s="93">
        <f t="shared" si="30"/>
        <v>0</v>
      </c>
      <c r="P21" s="54">
        <f t="shared" si="31"/>
      </c>
      <c r="Q21" s="55">
        <f t="shared" si="32"/>
        <v>0</v>
      </c>
      <c r="R21" s="54">
        <f t="shared" si="33"/>
      </c>
      <c r="S21" s="65" t="s">
        <v>33</v>
      </c>
      <c r="T21" s="92" t="e">
        <f t="shared" si="34"/>
        <v>#VALUE!</v>
      </c>
      <c r="U21" s="92" t="b">
        <f t="shared" si="35"/>
        <v>1</v>
      </c>
      <c r="V21" s="93">
        <f t="shared" si="36"/>
        <v>0</v>
      </c>
      <c r="W21" s="54">
        <f t="shared" si="37"/>
      </c>
      <c r="X21" s="55">
        <f t="shared" si="38"/>
        <v>0</v>
      </c>
      <c r="Y21" s="54">
        <f t="shared" si="39"/>
      </c>
      <c r="Z21" s="65" t="s">
        <v>33</v>
      </c>
      <c r="AA21" s="92" t="e">
        <f t="shared" si="40"/>
        <v>#VALUE!</v>
      </c>
      <c r="AB21" s="92" t="b">
        <f t="shared" si="41"/>
        <v>1</v>
      </c>
      <c r="AC21" s="93">
        <f t="shared" si="42"/>
        <v>0</v>
      </c>
      <c r="AD21" s="54">
        <f t="shared" si="43"/>
      </c>
    </row>
    <row r="22" spans="1:30" s="94" customFormat="1" ht="19.5" customHeight="1">
      <c r="A22" s="91">
        <f t="shared" si="22"/>
      </c>
      <c r="B22" s="39"/>
      <c r="C22" s="40"/>
      <c r="D22" s="41"/>
      <c r="E22" s="42"/>
      <c r="F22" s="91">
        <f t="shared" si="23"/>
        <v>0</v>
      </c>
      <c r="G22" s="65" t="s">
        <v>33</v>
      </c>
      <c r="H22" s="92" t="e">
        <f t="shared" si="24"/>
        <v>#VALUE!</v>
      </c>
      <c r="I22" s="92" t="b">
        <f t="shared" si="25"/>
        <v>1</v>
      </c>
      <c r="J22" s="93">
        <f t="shared" si="26"/>
        <v>0</v>
      </c>
      <c r="K22" s="54">
        <f t="shared" si="27"/>
      </c>
      <c r="L22" s="65" t="s">
        <v>33</v>
      </c>
      <c r="M22" s="92" t="e">
        <f t="shared" si="28"/>
        <v>#VALUE!</v>
      </c>
      <c r="N22" s="92" t="b">
        <f t="shared" si="29"/>
        <v>1</v>
      </c>
      <c r="O22" s="93">
        <f t="shared" si="30"/>
        <v>0</v>
      </c>
      <c r="P22" s="54">
        <f t="shared" si="31"/>
      </c>
      <c r="Q22" s="55">
        <f t="shared" si="32"/>
        <v>0</v>
      </c>
      <c r="R22" s="54">
        <f t="shared" si="33"/>
      </c>
      <c r="S22" s="65" t="s">
        <v>33</v>
      </c>
      <c r="T22" s="92" t="e">
        <f t="shared" si="34"/>
        <v>#VALUE!</v>
      </c>
      <c r="U22" s="92" t="b">
        <f t="shared" si="35"/>
        <v>1</v>
      </c>
      <c r="V22" s="93">
        <f t="shared" si="36"/>
        <v>0</v>
      </c>
      <c r="W22" s="54">
        <f t="shared" si="37"/>
      </c>
      <c r="X22" s="55">
        <f t="shared" si="38"/>
        <v>0</v>
      </c>
      <c r="Y22" s="54">
        <f t="shared" si="39"/>
      </c>
      <c r="Z22" s="65" t="s">
        <v>33</v>
      </c>
      <c r="AA22" s="92" t="e">
        <f t="shared" si="40"/>
        <v>#VALUE!</v>
      </c>
      <c r="AB22" s="92" t="b">
        <f t="shared" si="41"/>
        <v>1</v>
      </c>
      <c r="AC22" s="93">
        <f t="shared" si="42"/>
        <v>0</v>
      </c>
      <c r="AD22" s="54">
        <f t="shared" si="43"/>
      </c>
    </row>
    <row r="23" spans="1:30" s="94" customFormat="1" ht="19.5" customHeight="1">
      <c r="A23" s="91">
        <f t="shared" si="22"/>
      </c>
      <c r="B23" s="39"/>
      <c r="C23" s="40"/>
      <c r="D23" s="41"/>
      <c r="E23" s="42"/>
      <c r="F23" s="91">
        <f t="shared" si="23"/>
        <v>0</v>
      </c>
      <c r="G23" s="65" t="s">
        <v>33</v>
      </c>
      <c r="H23" s="92" t="e">
        <f t="shared" si="24"/>
        <v>#VALUE!</v>
      </c>
      <c r="I23" s="92" t="b">
        <f t="shared" si="25"/>
        <v>1</v>
      </c>
      <c r="J23" s="93">
        <f t="shared" si="26"/>
        <v>0</v>
      </c>
      <c r="K23" s="54">
        <f t="shared" si="27"/>
      </c>
      <c r="L23" s="65" t="s">
        <v>33</v>
      </c>
      <c r="M23" s="92" t="e">
        <f t="shared" si="28"/>
        <v>#VALUE!</v>
      </c>
      <c r="N23" s="92" t="b">
        <f t="shared" si="29"/>
        <v>1</v>
      </c>
      <c r="O23" s="93">
        <f t="shared" si="30"/>
        <v>0</v>
      </c>
      <c r="P23" s="54">
        <f t="shared" si="31"/>
      </c>
      <c r="Q23" s="55">
        <f t="shared" si="32"/>
        <v>0</v>
      </c>
      <c r="R23" s="54">
        <f t="shared" si="33"/>
      </c>
      <c r="S23" s="65" t="s">
        <v>33</v>
      </c>
      <c r="T23" s="92" t="e">
        <f t="shared" si="34"/>
        <v>#VALUE!</v>
      </c>
      <c r="U23" s="92" t="b">
        <f t="shared" si="35"/>
        <v>1</v>
      </c>
      <c r="V23" s="93">
        <f t="shared" si="36"/>
        <v>0</v>
      </c>
      <c r="W23" s="54">
        <f t="shared" si="37"/>
      </c>
      <c r="X23" s="55">
        <f t="shared" si="38"/>
        <v>0</v>
      </c>
      <c r="Y23" s="54">
        <f t="shared" si="39"/>
      </c>
      <c r="Z23" s="65" t="s">
        <v>33</v>
      </c>
      <c r="AA23" s="92" t="e">
        <f t="shared" si="40"/>
        <v>#VALUE!</v>
      </c>
      <c r="AB23" s="92" t="b">
        <f t="shared" si="41"/>
        <v>1</v>
      </c>
      <c r="AC23" s="93">
        <f t="shared" si="42"/>
        <v>0</v>
      </c>
      <c r="AD23" s="54">
        <f t="shared" si="43"/>
      </c>
    </row>
    <row r="24" spans="1:30" s="94" customFormat="1" ht="19.5" customHeight="1">
      <c r="A24" s="91">
        <f t="shared" si="22"/>
      </c>
      <c r="B24" s="39"/>
      <c r="C24" s="40"/>
      <c r="D24" s="41"/>
      <c r="E24" s="42"/>
      <c r="F24" s="91">
        <f t="shared" si="23"/>
        <v>0</v>
      </c>
      <c r="G24" s="65" t="s">
        <v>33</v>
      </c>
      <c r="H24" s="92" t="e">
        <f t="shared" si="24"/>
        <v>#VALUE!</v>
      </c>
      <c r="I24" s="92" t="b">
        <f t="shared" si="25"/>
        <v>1</v>
      </c>
      <c r="J24" s="93">
        <f t="shared" si="26"/>
        <v>0</v>
      </c>
      <c r="K24" s="54">
        <f t="shared" si="27"/>
      </c>
      <c r="L24" s="65" t="s">
        <v>33</v>
      </c>
      <c r="M24" s="92" t="e">
        <f t="shared" si="28"/>
        <v>#VALUE!</v>
      </c>
      <c r="N24" s="92" t="b">
        <f t="shared" si="29"/>
        <v>1</v>
      </c>
      <c r="O24" s="93">
        <f t="shared" si="30"/>
        <v>0</v>
      </c>
      <c r="P24" s="54">
        <f t="shared" si="31"/>
      </c>
      <c r="Q24" s="55">
        <f t="shared" si="32"/>
        <v>0</v>
      </c>
      <c r="R24" s="54">
        <f t="shared" si="33"/>
      </c>
      <c r="S24" s="65" t="s">
        <v>33</v>
      </c>
      <c r="T24" s="92" t="e">
        <f t="shared" si="34"/>
        <v>#VALUE!</v>
      </c>
      <c r="U24" s="92" t="b">
        <f t="shared" si="35"/>
        <v>1</v>
      </c>
      <c r="V24" s="93">
        <f t="shared" si="36"/>
        <v>0</v>
      </c>
      <c r="W24" s="54">
        <f t="shared" si="37"/>
      </c>
      <c r="X24" s="55">
        <f t="shared" si="38"/>
        <v>0</v>
      </c>
      <c r="Y24" s="54">
        <f t="shared" si="39"/>
      </c>
      <c r="Z24" s="65" t="s">
        <v>33</v>
      </c>
      <c r="AA24" s="92" t="e">
        <f t="shared" si="40"/>
        <v>#VALUE!</v>
      </c>
      <c r="AB24" s="92" t="b">
        <f t="shared" si="41"/>
        <v>1</v>
      </c>
      <c r="AC24" s="93">
        <f t="shared" si="42"/>
        <v>0</v>
      </c>
      <c r="AD24" s="54">
        <f t="shared" si="43"/>
      </c>
    </row>
    <row r="25" spans="1:30" s="94" customFormat="1" ht="19.5" customHeight="1">
      <c r="A25" s="91">
        <f t="shared" si="22"/>
      </c>
      <c r="B25" s="39"/>
      <c r="C25" s="40"/>
      <c r="D25" s="41"/>
      <c r="E25" s="42"/>
      <c r="F25" s="91">
        <f t="shared" si="23"/>
        <v>0</v>
      </c>
      <c r="G25" s="65" t="s">
        <v>33</v>
      </c>
      <c r="H25" s="92" t="e">
        <f t="shared" si="24"/>
        <v>#VALUE!</v>
      </c>
      <c r="I25" s="92" t="b">
        <f t="shared" si="25"/>
        <v>1</v>
      </c>
      <c r="J25" s="93">
        <f t="shared" si="26"/>
        <v>0</v>
      </c>
      <c r="K25" s="54">
        <f t="shared" si="27"/>
      </c>
      <c r="L25" s="65" t="s">
        <v>33</v>
      </c>
      <c r="M25" s="92" t="e">
        <f t="shared" si="28"/>
        <v>#VALUE!</v>
      </c>
      <c r="N25" s="92" t="b">
        <f t="shared" si="29"/>
        <v>1</v>
      </c>
      <c r="O25" s="93">
        <f t="shared" si="30"/>
        <v>0</v>
      </c>
      <c r="P25" s="54">
        <f t="shared" si="31"/>
      </c>
      <c r="Q25" s="55">
        <f t="shared" si="32"/>
        <v>0</v>
      </c>
      <c r="R25" s="54">
        <f t="shared" si="33"/>
      </c>
      <c r="S25" s="65" t="s">
        <v>33</v>
      </c>
      <c r="T25" s="92" t="e">
        <f t="shared" si="34"/>
        <v>#VALUE!</v>
      </c>
      <c r="U25" s="92" t="b">
        <f t="shared" si="35"/>
        <v>1</v>
      </c>
      <c r="V25" s="93">
        <f t="shared" si="36"/>
        <v>0</v>
      </c>
      <c r="W25" s="54">
        <f t="shared" si="37"/>
      </c>
      <c r="X25" s="55">
        <f t="shared" si="38"/>
        <v>0</v>
      </c>
      <c r="Y25" s="54">
        <f t="shared" si="39"/>
      </c>
      <c r="Z25" s="65" t="s">
        <v>33</v>
      </c>
      <c r="AA25" s="92" t="e">
        <f t="shared" si="40"/>
        <v>#VALUE!</v>
      </c>
      <c r="AB25" s="92" t="b">
        <f t="shared" si="41"/>
        <v>1</v>
      </c>
      <c r="AC25" s="93">
        <f t="shared" si="42"/>
        <v>0</v>
      </c>
      <c r="AD25" s="54">
        <f t="shared" si="43"/>
      </c>
    </row>
    <row r="26" spans="1:30" s="94" customFormat="1" ht="19.5" customHeight="1">
      <c r="A26" s="91">
        <f t="shared" si="22"/>
      </c>
      <c r="B26" s="39"/>
      <c r="C26" s="41"/>
      <c r="D26" s="41"/>
      <c r="E26" s="42"/>
      <c r="F26" s="91">
        <f t="shared" si="23"/>
        <v>0</v>
      </c>
      <c r="G26" s="65" t="s">
        <v>33</v>
      </c>
      <c r="H26" s="92" t="e">
        <f t="shared" si="24"/>
        <v>#VALUE!</v>
      </c>
      <c r="I26" s="92" t="b">
        <f t="shared" si="25"/>
        <v>1</v>
      </c>
      <c r="J26" s="93">
        <f t="shared" si="26"/>
        <v>0</v>
      </c>
      <c r="K26" s="54">
        <f t="shared" si="27"/>
      </c>
      <c r="L26" s="65" t="s">
        <v>33</v>
      </c>
      <c r="M26" s="92" t="e">
        <f t="shared" si="28"/>
        <v>#VALUE!</v>
      </c>
      <c r="N26" s="92" t="b">
        <f t="shared" si="29"/>
        <v>1</v>
      </c>
      <c r="O26" s="93">
        <f t="shared" si="30"/>
        <v>0</v>
      </c>
      <c r="P26" s="54">
        <f t="shared" si="31"/>
      </c>
      <c r="Q26" s="55">
        <f t="shared" si="32"/>
        <v>0</v>
      </c>
      <c r="R26" s="54">
        <f t="shared" si="33"/>
      </c>
      <c r="S26" s="65" t="s">
        <v>33</v>
      </c>
      <c r="T26" s="92" t="e">
        <f t="shared" si="34"/>
        <v>#VALUE!</v>
      </c>
      <c r="U26" s="92" t="b">
        <f t="shared" si="35"/>
        <v>1</v>
      </c>
      <c r="V26" s="93">
        <f t="shared" si="36"/>
        <v>0</v>
      </c>
      <c r="W26" s="54">
        <f t="shared" si="37"/>
      </c>
      <c r="X26" s="55">
        <f t="shared" si="38"/>
        <v>0</v>
      </c>
      <c r="Y26" s="54">
        <f t="shared" si="39"/>
      </c>
      <c r="Z26" s="65" t="s">
        <v>33</v>
      </c>
      <c r="AA26" s="92" t="e">
        <f t="shared" si="40"/>
        <v>#VALUE!</v>
      </c>
      <c r="AB26" s="92" t="b">
        <f t="shared" si="41"/>
        <v>1</v>
      </c>
      <c r="AC26" s="93">
        <f t="shared" si="42"/>
        <v>0</v>
      </c>
      <c r="AD26" s="54">
        <f t="shared" si="43"/>
      </c>
    </row>
    <row r="27" spans="1:30" s="94" customFormat="1" ht="19.5" customHeight="1">
      <c r="A27" s="91">
        <f t="shared" si="22"/>
      </c>
      <c r="B27" s="39"/>
      <c r="C27" s="41"/>
      <c r="D27" s="41"/>
      <c r="E27" s="42"/>
      <c r="F27" s="91">
        <f t="shared" si="23"/>
        <v>0</v>
      </c>
      <c r="G27" s="65" t="s">
        <v>33</v>
      </c>
      <c r="H27" s="92" t="e">
        <f t="shared" si="24"/>
        <v>#VALUE!</v>
      </c>
      <c r="I27" s="92" t="b">
        <f t="shared" si="25"/>
        <v>1</v>
      </c>
      <c r="J27" s="93">
        <f t="shared" si="26"/>
        <v>0</v>
      </c>
      <c r="K27" s="54">
        <f t="shared" si="27"/>
      </c>
      <c r="L27" s="65" t="s">
        <v>33</v>
      </c>
      <c r="M27" s="92" t="e">
        <f t="shared" si="28"/>
        <v>#VALUE!</v>
      </c>
      <c r="N27" s="92" t="b">
        <f t="shared" si="29"/>
        <v>1</v>
      </c>
      <c r="O27" s="93">
        <f t="shared" si="30"/>
        <v>0</v>
      </c>
      <c r="P27" s="54">
        <f t="shared" si="31"/>
      </c>
      <c r="Q27" s="55">
        <f t="shared" si="32"/>
        <v>0</v>
      </c>
      <c r="R27" s="54">
        <f t="shared" si="33"/>
      </c>
      <c r="S27" s="65" t="s">
        <v>33</v>
      </c>
      <c r="T27" s="92" t="e">
        <f t="shared" si="34"/>
        <v>#VALUE!</v>
      </c>
      <c r="U27" s="92" t="b">
        <f t="shared" si="35"/>
        <v>1</v>
      </c>
      <c r="V27" s="93">
        <f t="shared" si="36"/>
        <v>0</v>
      </c>
      <c r="W27" s="54">
        <f t="shared" si="37"/>
      </c>
      <c r="X27" s="55">
        <f t="shared" si="38"/>
        <v>0</v>
      </c>
      <c r="Y27" s="54">
        <f t="shared" si="39"/>
      </c>
      <c r="Z27" s="65" t="s">
        <v>33</v>
      </c>
      <c r="AA27" s="92" t="e">
        <f t="shared" si="40"/>
        <v>#VALUE!</v>
      </c>
      <c r="AB27" s="92" t="b">
        <f t="shared" si="41"/>
        <v>1</v>
      </c>
      <c r="AC27" s="93">
        <f t="shared" si="42"/>
        <v>0</v>
      </c>
      <c r="AD27" s="54">
        <f t="shared" si="43"/>
      </c>
    </row>
    <row r="28" spans="1:30" s="94" customFormat="1" ht="19.5" customHeight="1">
      <c r="A28" s="91">
        <f t="shared" si="22"/>
      </c>
      <c r="B28" s="39"/>
      <c r="C28" s="41"/>
      <c r="D28" s="41"/>
      <c r="E28" s="42"/>
      <c r="F28" s="91">
        <f t="shared" si="23"/>
        <v>0</v>
      </c>
      <c r="G28" s="65" t="s">
        <v>33</v>
      </c>
      <c r="H28" s="92" t="e">
        <f t="shared" si="24"/>
        <v>#VALUE!</v>
      </c>
      <c r="I28" s="92" t="b">
        <f t="shared" si="25"/>
        <v>1</v>
      </c>
      <c r="J28" s="93">
        <f t="shared" si="26"/>
        <v>0</v>
      </c>
      <c r="K28" s="54">
        <f t="shared" si="27"/>
      </c>
      <c r="L28" s="65" t="s">
        <v>33</v>
      </c>
      <c r="M28" s="92" t="e">
        <f t="shared" si="28"/>
        <v>#VALUE!</v>
      </c>
      <c r="N28" s="92" t="b">
        <f t="shared" si="29"/>
        <v>1</v>
      </c>
      <c r="O28" s="93">
        <f t="shared" si="30"/>
        <v>0</v>
      </c>
      <c r="P28" s="54">
        <f t="shared" si="31"/>
      </c>
      <c r="Q28" s="55">
        <f t="shared" si="32"/>
        <v>0</v>
      </c>
      <c r="R28" s="54">
        <f t="shared" si="33"/>
      </c>
      <c r="S28" s="65" t="s">
        <v>33</v>
      </c>
      <c r="T28" s="92" t="e">
        <f t="shared" si="34"/>
        <v>#VALUE!</v>
      </c>
      <c r="U28" s="92" t="b">
        <f t="shared" si="35"/>
        <v>1</v>
      </c>
      <c r="V28" s="93">
        <f t="shared" si="36"/>
        <v>0</v>
      </c>
      <c r="W28" s="54">
        <f t="shared" si="37"/>
      </c>
      <c r="X28" s="55">
        <f t="shared" si="38"/>
        <v>0</v>
      </c>
      <c r="Y28" s="54">
        <f t="shared" si="39"/>
      </c>
      <c r="Z28" s="65" t="s">
        <v>33</v>
      </c>
      <c r="AA28" s="92" t="e">
        <f t="shared" si="40"/>
        <v>#VALUE!</v>
      </c>
      <c r="AB28" s="92" t="b">
        <f t="shared" si="41"/>
        <v>1</v>
      </c>
      <c r="AC28" s="93">
        <f t="shared" si="42"/>
        <v>0</v>
      </c>
      <c r="AD28" s="54">
        <f t="shared" si="43"/>
      </c>
    </row>
    <row r="29" spans="1:30" s="94" customFormat="1" ht="19.5" customHeight="1">
      <c r="A29" s="91">
        <f t="shared" si="22"/>
      </c>
      <c r="B29" s="39"/>
      <c r="C29" s="41"/>
      <c r="D29" s="41"/>
      <c r="E29" s="42"/>
      <c r="F29" s="91">
        <f t="shared" si="23"/>
        <v>0</v>
      </c>
      <c r="G29" s="65" t="s">
        <v>33</v>
      </c>
      <c r="H29" s="92" t="e">
        <f t="shared" si="24"/>
        <v>#VALUE!</v>
      </c>
      <c r="I29" s="92" t="b">
        <f t="shared" si="25"/>
        <v>1</v>
      </c>
      <c r="J29" s="93">
        <f t="shared" si="26"/>
        <v>0</v>
      </c>
      <c r="K29" s="54">
        <f t="shared" si="27"/>
      </c>
      <c r="L29" s="65" t="s">
        <v>33</v>
      </c>
      <c r="M29" s="92" t="e">
        <f t="shared" si="28"/>
        <v>#VALUE!</v>
      </c>
      <c r="N29" s="92" t="b">
        <f t="shared" si="29"/>
        <v>1</v>
      </c>
      <c r="O29" s="93">
        <f t="shared" si="30"/>
        <v>0</v>
      </c>
      <c r="P29" s="54">
        <f t="shared" si="31"/>
      </c>
      <c r="Q29" s="55">
        <f t="shared" si="32"/>
        <v>0</v>
      </c>
      <c r="R29" s="54">
        <f t="shared" si="33"/>
      </c>
      <c r="S29" s="65" t="s">
        <v>33</v>
      </c>
      <c r="T29" s="92" t="e">
        <f t="shared" si="34"/>
        <v>#VALUE!</v>
      </c>
      <c r="U29" s="92" t="b">
        <f t="shared" si="35"/>
        <v>1</v>
      </c>
      <c r="V29" s="93">
        <f t="shared" si="36"/>
        <v>0</v>
      </c>
      <c r="W29" s="54">
        <f t="shared" si="37"/>
      </c>
      <c r="X29" s="55">
        <f t="shared" si="38"/>
        <v>0</v>
      </c>
      <c r="Y29" s="54">
        <f t="shared" si="39"/>
      </c>
      <c r="Z29" s="65" t="s">
        <v>33</v>
      </c>
      <c r="AA29" s="92" t="e">
        <f t="shared" si="40"/>
        <v>#VALUE!</v>
      </c>
      <c r="AB29" s="92" t="b">
        <f t="shared" si="41"/>
        <v>1</v>
      </c>
      <c r="AC29" s="93">
        <f t="shared" si="42"/>
        <v>0</v>
      </c>
      <c r="AD29" s="54">
        <f t="shared" si="43"/>
      </c>
    </row>
    <row r="30" spans="1:30" s="94" customFormat="1" ht="19.5" customHeight="1">
      <c r="A30" s="91">
        <f t="shared" si="22"/>
      </c>
      <c r="B30" s="39"/>
      <c r="C30" s="41"/>
      <c r="D30" s="41"/>
      <c r="E30" s="42"/>
      <c r="F30" s="91">
        <f t="shared" si="23"/>
        <v>0</v>
      </c>
      <c r="G30" s="65" t="s">
        <v>33</v>
      </c>
      <c r="H30" s="92" t="e">
        <f t="shared" si="24"/>
        <v>#VALUE!</v>
      </c>
      <c r="I30" s="92" t="b">
        <f t="shared" si="25"/>
        <v>1</v>
      </c>
      <c r="J30" s="93">
        <f t="shared" si="26"/>
        <v>0</v>
      </c>
      <c r="K30" s="54">
        <f t="shared" si="27"/>
      </c>
      <c r="L30" s="65" t="s">
        <v>33</v>
      </c>
      <c r="M30" s="92" t="e">
        <f t="shared" si="28"/>
        <v>#VALUE!</v>
      </c>
      <c r="N30" s="92" t="b">
        <f t="shared" si="29"/>
        <v>1</v>
      </c>
      <c r="O30" s="93">
        <f t="shared" si="30"/>
        <v>0</v>
      </c>
      <c r="P30" s="54">
        <f t="shared" si="31"/>
      </c>
      <c r="Q30" s="55">
        <f t="shared" si="32"/>
        <v>0</v>
      </c>
      <c r="R30" s="54">
        <f t="shared" si="33"/>
      </c>
      <c r="S30" s="65" t="s">
        <v>33</v>
      </c>
      <c r="T30" s="92" t="e">
        <f t="shared" si="34"/>
        <v>#VALUE!</v>
      </c>
      <c r="U30" s="92" t="b">
        <f t="shared" si="35"/>
        <v>1</v>
      </c>
      <c r="V30" s="93">
        <f t="shared" si="36"/>
        <v>0</v>
      </c>
      <c r="W30" s="54">
        <f t="shared" si="37"/>
      </c>
      <c r="X30" s="55">
        <f t="shared" si="38"/>
        <v>0</v>
      </c>
      <c r="Y30" s="54">
        <f t="shared" si="39"/>
      </c>
      <c r="Z30" s="65" t="s">
        <v>33</v>
      </c>
      <c r="AA30" s="92" t="e">
        <f t="shared" si="40"/>
        <v>#VALUE!</v>
      </c>
      <c r="AB30" s="92" t="b">
        <f t="shared" si="41"/>
        <v>1</v>
      </c>
      <c r="AC30" s="93">
        <f t="shared" si="42"/>
        <v>0</v>
      </c>
      <c r="AD30" s="54">
        <f t="shared" si="43"/>
      </c>
    </row>
    <row r="31" spans="1:30" s="94" customFormat="1" ht="19.5" customHeight="1">
      <c r="A31" s="91">
        <f t="shared" si="22"/>
      </c>
      <c r="B31" s="39"/>
      <c r="C31" s="41"/>
      <c r="D31" s="41"/>
      <c r="E31" s="42"/>
      <c r="F31" s="91">
        <f t="shared" si="23"/>
        <v>0</v>
      </c>
      <c r="G31" s="65" t="s">
        <v>33</v>
      </c>
      <c r="H31" s="92" t="e">
        <f t="shared" si="24"/>
        <v>#VALUE!</v>
      </c>
      <c r="I31" s="92" t="b">
        <f t="shared" si="25"/>
        <v>1</v>
      </c>
      <c r="J31" s="93">
        <f t="shared" si="26"/>
        <v>0</v>
      </c>
      <c r="K31" s="54">
        <f t="shared" si="27"/>
      </c>
      <c r="L31" s="65" t="s">
        <v>33</v>
      </c>
      <c r="M31" s="92" t="e">
        <f t="shared" si="28"/>
        <v>#VALUE!</v>
      </c>
      <c r="N31" s="92" t="b">
        <f t="shared" si="29"/>
        <v>1</v>
      </c>
      <c r="O31" s="93">
        <f t="shared" si="30"/>
        <v>0</v>
      </c>
      <c r="P31" s="54">
        <f t="shared" si="31"/>
      </c>
      <c r="Q31" s="55">
        <f t="shared" si="32"/>
        <v>0</v>
      </c>
      <c r="R31" s="54">
        <f t="shared" si="33"/>
      </c>
      <c r="S31" s="65" t="s">
        <v>33</v>
      </c>
      <c r="T31" s="92" t="e">
        <f t="shared" si="34"/>
        <v>#VALUE!</v>
      </c>
      <c r="U31" s="92" t="b">
        <f t="shared" si="35"/>
        <v>1</v>
      </c>
      <c r="V31" s="93">
        <f t="shared" si="36"/>
        <v>0</v>
      </c>
      <c r="W31" s="54">
        <f t="shared" si="37"/>
      </c>
      <c r="X31" s="55">
        <f t="shared" si="38"/>
        <v>0</v>
      </c>
      <c r="Y31" s="54">
        <f t="shared" si="39"/>
      </c>
      <c r="Z31" s="65" t="s">
        <v>33</v>
      </c>
      <c r="AA31" s="92" t="e">
        <f t="shared" si="40"/>
        <v>#VALUE!</v>
      </c>
      <c r="AB31" s="92" t="b">
        <f t="shared" si="41"/>
        <v>1</v>
      </c>
      <c r="AC31" s="93">
        <f t="shared" si="42"/>
        <v>0</v>
      </c>
      <c r="AD31" s="54">
        <f t="shared" si="43"/>
      </c>
    </row>
    <row r="32" spans="1:30" s="94" customFormat="1" ht="19.5" customHeight="1">
      <c r="A32" s="91">
        <f t="shared" si="22"/>
      </c>
      <c r="B32" s="39"/>
      <c r="C32" s="41"/>
      <c r="D32" s="41"/>
      <c r="E32" s="42"/>
      <c r="F32" s="91">
        <f t="shared" si="23"/>
        <v>0</v>
      </c>
      <c r="G32" s="65" t="s">
        <v>33</v>
      </c>
      <c r="H32" s="92" t="e">
        <f t="shared" si="24"/>
        <v>#VALUE!</v>
      </c>
      <c r="I32" s="92" t="b">
        <f t="shared" si="25"/>
        <v>1</v>
      </c>
      <c r="J32" s="93">
        <f t="shared" si="26"/>
        <v>0</v>
      </c>
      <c r="K32" s="54">
        <f t="shared" si="27"/>
      </c>
      <c r="L32" s="65" t="s">
        <v>33</v>
      </c>
      <c r="M32" s="92" t="e">
        <f t="shared" si="28"/>
        <v>#VALUE!</v>
      </c>
      <c r="N32" s="92" t="b">
        <f t="shared" si="29"/>
        <v>1</v>
      </c>
      <c r="O32" s="93">
        <f t="shared" si="30"/>
        <v>0</v>
      </c>
      <c r="P32" s="54">
        <f t="shared" si="31"/>
      </c>
      <c r="Q32" s="55">
        <f t="shared" si="32"/>
        <v>0</v>
      </c>
      <c r="R32" s="54">
        <f t="shared" si="33"/>
      </c>
      <c r="S32" s="65" t="s">
        <v>33</v>
      </c>
      <c r="T32" s="92" t="e">
        <f t="shared" si="34"/>
        <v>#VALUE!</v>
      </c>
      <c r="U32" s="92" t="b">
        <f t="shared" si="35"/>
        <v>1</v>
      </c>
      <c r="V32" s="93">
        <f t="shared" si="36"/>
        <v>0</v>
      </c>
      <c r="W32" s="54">
        <f t="shared" si="37"/>
      </c>
      <c r="X32" s="55">
        <f t="shared" si="38"/>
        <v>0</v>
      </c>
      <c r="Y32" s="54">
        <f t="shared" si="39"/>
      </c>
      <c r="Z32" s="65" t="s">
        <v>33</v>
      </c>
      <c r="AA32" s="92" t="e">
        <f t="shared" si="40"/>
        <v>#VALUE!</v>
      </c>
      <c r="AB32" s="92" t="b">
        <f t="shared" si="41"/>
        <v>1</v>
      </c>
      <c r="AC32" s="93">
        <f t="shared" si="42"/>
        <v>0</v>
      </c>
      <c r="AD32" s="54">
        <f t="shared" si="43"/>
      </c>
    </row>
    <row r="33" spans="1:30" s="94" customFormat="1" ht="19.5" customHeight="1">
      <c r="A33" s="91">
        <f t="shared" si="22"/>
      </c>
      <c r="B33" s="39"/>
      <c r="C33" s="41"/>
      <c r="D33" s="41"/>
      <c r="E33" s="42"/>
      <c r="F33" s="91">
        <f t="shared" si="23"/>
        <v>0</v>
      </c>
      <c r="G33" s="65" t="s">
        <v>33</v>
      </c>
      <c r="H33" s="92" t="e">
        <f t="shared" si="24"/>
        <v>#VALUE!</v>
      </c>
      <c r="I33" s="92" t="b">
        <f t="shared" si="25"/>
        <v>1</v>
      </c>
      <c r="J33" s="93">
        <f t="shared" si="26"/>
        <v>0</v>
      </c>
      <c r="K33" s="54">
        <f t="shared" si="27"/>
      </c>
      <c r="L33" s="65" t="s">
        <v>33</v>
      </c>
      <c r="M33" s="92" t="e">
        <f t="shared" si="28"/>
        <v>#VALUE!</v>
      </c>
      <c r="N33" s="92" t="b">
        <f t="shared" si="29"/>
        <v>1</v>
      </c>
      <c r="O33" s="93">
        <f t="shared" si="30"/>
        <v>0</v>
      </c>
      <c r="P33" s="54">
        <f t="shared" si="31"/>
      </c>
      <c r="Q33" s="55">
        <f t="shared" si="32"/>
        <v>0</v>
      </c>
      <c r="R33" s="54">
        <f t="shared" si="33"/>
      </c>
      <c r="S33" s="65" t="s">
        <v>33</v>
      </c>
      <c r="T33" s="92" t="e">
        <f t="shared" si="34"/>
        <v>#VALUE!</v>
      </c>
      <c r="U33" s="92" t="b">
        <f t="shared" si="35"/>
        <v>1</v>
      </c>
      <c r="V33" s="93">
        <f t="shared" si="36"/>
        <v>0</v>
      </c>
      <c r="W33" s="54">
        <f t="shared" si="37"/>
      </c>
      <c r="X33" s="55">
        <f t="shared" si="38"/>
        <v>0</v>
      </c>
      <c r="Y33" s="54">
        <f t="shared" si="39"/>
      </c>
      <c r="Z33" s="65" t="s">
        <v>33</v>
      </c>
      <c r="AA33" s="92" t="e">
        <f t="shared" si="40"/>
        <v>#VALUE!</v>
      </c>
      <c r="AB33" s="92" t="b">
        <f t="shared" si="41"/>
        <v>1</v>
      </c>
      <c r="AC33" s="93">
        <f t="shared" si="42"/>
        <v>0</v>
      </c>
      <c r="AD33" s="54">
        <f t="shared" si="43"/>
      </c>
    </row>
    <row r="34" spans="1:30" s="94" customFormat="1" ht="19.5" customHeight="1">
      <c r="A34" s="91">
        <f t="shared" si="22"/>
      </c>
      <c r="B34" s="39"/>
      <c r="C34" s="41"/>
      <c r="D34" s="41"/>
      <c r="E34" s="42"/>
      <c r="F34" s="91">
        <f t="shared" si="23"/>
        <v>0</v>
      </c>
      <c r="G34" s="65" t="s">
        <v>33</v>
      </c>
      <c r="H34" s="92" t="e">
        <f t="shared" si="24"/>
        <v>#VALUE!</v>
      </c>
      <c r="I34" s="92" t="b">
        <f t="shared" si="25"/>
        <v>1</v>
      </c>
      <c r="J34" s="93">
        <f t="shared" si="26"/>
        <v>0</v>
      </c>
      <c r="K34" s="54">
        <f t="shared" si="27"/>
      </c>
      <c r="L34" s="65" t="s">
        <v>33</v>
      </c>
      <c r="M34" s="92" t="e">
        <f t="shared" si="28"/>
        <v>#VALUE!</v>
      </c>
      <c r="N34" s="92" t="b">
        <f t="shared" si="29"/>
        <v>1</v>
      </c>
      <c r="O34" s="93">
        <f t="shared" si="30"/>
        <v>0</v>
      </c>
      <c r="P34" s="54">
        <f t="shared" si="31"/>
      </c>
      <c r="Q34" s="55">
        <f t="shared" si="32"/>
        <v>0</v>
      </c>
      <c r="R34" s="54">
        <f t="shared" si="33"/>
      </c>
      <c r="S34" s="65" t="s">
        <v>33</v>
      </c>
      <c r="T34" s="92" t="e">
        <f t="shared" si="34"/>
        <v>#VALUE!</v>
      </c>
      <c r="U34" s="92" t="b">
        <f t="shared" si="35"/>
        <v>1</v>
      </c>
      <c r="V34" s="93">
        <f t="shared" si="36"/>
        <v>0</v>
      </c>
      <c r="W34" s="54">
        <f t="shared" si="37"/>
      </c>
      <c r="X34" s="55">
        <f t="shared" si="38"/>
        <v>0</v>
      </c>
      <c r="Y34" s="54">
        <f t="shared" si="39"/>
      </c>
      <c r="Z34" s="65" t="s">
        <v>33</v>
      </c>
      <c r="AA34" s="92" t="e">
        <f t="shared" si="40"/>
        <v>#VALUE!</v>
      </c>
      <c r="AB34" s="92" t="b">
        <f t="shared" si="41"/>
        <v>1</v>
      </c>
      <c r="AC34" s="93">
        <f t="shared" si="42"/>
        <v>0</v>
      </c>
      <c r="AD34" s="54">
        <f t="shared" si="43"/>
      </c>
    </row>
    <row r="35" spans="1:30" s="94" customFormat="1" ht="19.5" customHeight="1">
      <c r="A35" s="91">
        <f t="shared" si="22"/>
      </c>
      <c r="B35" s="39"/>
      <c r="C35" s="41"/>
      <c r="D35" s="41"/>
      <c r="E35" s="42"/>
      <c r="F35" s="91">
        <f t="shared" si="23"/>
        <v>0</v>
      </c>
      <c r="G35" s="65" t="s">
        <v>33</v>
      </c>
      <c r="H35" s="92" t="e">
        <f t="shared" si="24"/>
        <v>#VALUE!</v>
      </c>
      <c r="I35" s="92" t="b">
        <f t="shared" si="25"/>
        <v>1</v>
      </c>
      <c r="J35" s="93">
        <f t="shared" si="26"/>
        <v>0</v>
      </c>
      <c r="K35" s="54">
        <f t="shared" si="27"/>
      </c>
      <c r="L35" s="65" t="s">
        <v>33</v>
      </c>
      <c r="M35" s="92" t="e">
        <f t="shared" si="28"/>
        <v>#VALUE!</v>
      </c>
      <c r="N35" s="92" t="b">
        <f t="shared" si="29"/>
        <v>1</v>
      </c>
      <c r="O35" s="93">
        <f t="shared" si="30"/>
        <v>0</v>
      </c>
      <c r="P35" s="54">
        <f t="shared" si="31"/>
      </c>
      <c r="Q35" s="55">
        <f t="shared" si="32"/>
        <v>0</v>
      </c>
      <c r="R35" s="54">
        <f t="shared" si="33"/>
      </c>
      <c r="S35" s="65" t="s">
        <v>33</v>
      </c>
      <c r="T35" s="92" t="e">
        <f t="shared" si="34"/>
        <v>#VALUE!</v>
      </c>
      <c r="U35" s="92" t="b">
        <f t="shared" si="35"/>
        <v>1</v>
      </c>
      <c r="V35" s="93">
        <f t="shared" si="36"/>
        <v>0</v>
      </c>
      <c r="W35" s="54">
        <f t="shared" si="37"/>
      </c>
      <c r="X35" s="55">
        <f t="shared" si="38"/>
        <v>0</v>
      </c>
      <c r="Y35" s="54">
        <f t="shared" si="39"/>
      </c>
      <c r="Z35" s="65" t="s">
        <v>33</v>
      </c>
      <c r="AA35" s="92" t="e">
        <f t="shared" si="40"/>
        <v>#VALUE!</v>
      </c>
      <c r="AB35" s="92" t="b">
        <f t="shared" si="41"/>
        <v>1</v>
      </c>
      <c r="AC35" s="93">
        <f t="shared" si="42"/>
        <v>0</v>
      </c>
      <c r="AD35" s="54">
        <f t="shared" si="43"/>
      </c>
    </row>
    <row r="36" spans="1:30" s="94" customFormat="1" ht="19.5" customHeight="1">
      <c r="A36" s="91">
        <f t="shared" si="22"/>
      </c>
      <c r="B36" s="39"/>
      <c r="C36" s="41"/>
      <c r="D36" s="41"/>
      <c r="E36" s="42"/>
      <c r="F36" s="91">
        <f t="shared" si="23"/>
        <v>0</v>
      </c>
      <c r="G36" s="65" t="s">
        <v>33</v>
      </c>
      <c r="H36" s="92" t="e">
        <f t="shared" si="24"/>
        <v>#VALUE!</v>
      </c>
      <c r="I36" s="92" t="b">
        <f t="shared" si="25"/>
        <v>1</v>
      </c>
      <c r="J36" s="93">
        <f t="shared" si="26"/>
        <v>0</v>
      </c>
      <c r="K36" s="54">
        <f t="shared" si="27"/>
      </c>
      <c r="L36" s="65" t="s">
        <v>33</v>
      </c>
      <c r="M36" s="92" t="e">
        <f t="shared" si="28"/>
        <v>#VALUE!</v>
      </c>
      <c r="N36" s="92" t="b">
        <f t="shared" si="29"/>
        <v>1</v>
      </c>
      <c r="O36" s="93">
        <f t="shared" si="30"/>
        <v>0</v>
      </c>
      <c r="P36" s="54">
        <f t="shared" si="31"/>
      </c>
      <c r="Q36" s="55">
        <f t="shared" si="32"/>
        <v>0</v>
      </c>
      <c r="R36" s="54">
        <f t="shared" si="33"/>
      </c>
      <c r="S36" s="65" t="s">
        <v>33</v>
      </c>
      <c r="T36" s="92" t="e">
        <f t="shared" si="34"/>
        <v>#VALUE!</v>
      </c>
      <c r="U36" s="92" t="b">
        <f t="shared" si="35"/>
        <v>1</v>
      </c>
      <c r="V36" s="93">
        <f t="shared" si="36"/>
        <v>0</v>
      </c>
      <c r="W36" s="54">
        <f t="shared" si="37"/>
      </c>
      <c r="X36" s="55">
        <f t="shared" si="38"/>
        <v>0</v>
      </c>
      <c r="Y36" s="54">
        <f t="shared" si="39"/>
      </c>
      <c r="Z36" s="65" t="s">
        <v>33</v>
      </c>
      <c r="AA36" s="92" t="e">
        <f t="shared" si="40"/>
        <v>#VALUE!</v>
      </c>
      <c r="AB36" s="92" t="b">
        <f t="shared" si="41"/>
        <v>1</v>
      </c>
      <c r="AC36" s="93">
        <f t="shared" si="42"/>
        <v>0</v>
      </c>
      <c r="AD36" s="54">
        <f t="shared" si="43"/>
      </c>
    </row>
    <row r="37" spans="1:30" s="94" customFormat="1" ht="19.5" customHeight="1">
      <c r="A37" s="91">
        <f aca="true" t="shared" si="44" ref="A37:A54">IF(F37=0,"",RANK(F37,$F$5:$F$54,0))</f>
      </c>
      <c r="B37" s="39"/>
      <c r="C37" s="41"/>
      <c r="D37" s="41"/>
      <c r="E37" s="42"/>
      <c r="F37" s="91">
        <f aca="true" t="shared" si="45" ref="F37:F54">J37+O37+V37+AC37</f>
        <v>0</v>
      </c>
      <c r="G37" s="65" t="s">
        <v>33</v>
      </c>
      <c r="H37" s="92" t="e">
        <f aca="true" t="shared" si="46" ref="H37:H54">1000*((G$2+MIN(G$5:G$54)-G37)/G$2)</f>
        <v>#VALUE!</v>
      </c>
      <c r="I37" s="92" t="b">
        <f aca="true" t="shared" si="47" ref="I37:I54">ISERROR(H37)</f>
        <v>1</v>
      </c>
      <c r="J37" s="93">
        <f aca="true" t="shared" si="48" ref="J37:J54">IF(I37=FALSE(),IF(H37&gt;0,H37,1),0)</f>
        <v>0</v>
      </c>
      <c r="K37" s="54">
        <f aca="true" t="shared" si="49" ref="K37:K54">IF(J37=0,"",RANK(J37,J$5:J$54,0))</f>
      </c>
      <c r="L37" s="65" t="s">
        <v>33</v>
      </c>
      <c r="M37" s="92" t="e">
        <f aca="true" t="shared" si="50" ref="M37:M54">1000*((L$2+MIN(L$5:L$54)-L37)/L$2)</f>
        <v>#VALUE!</v>
      </c>
      <c r="N37" s="92" t="b">
        <f aca="true" t="shared" si="51" ref="N37:N54">ISERROR(M37)</f>
        <v>1</v>
      </c>
      <c r="O37" s="93">
        <f aca="true" t="shared" si="52" ref="O37:O54">IF(N37=FALSE(),IF(M37&gt;0,M37,1),0)</f>
        <v>0</v>
      </c>
      <c r="P37" s="54">
        <f aca="true" t="shared" si="53" ref="P37:P54">IF(O37=0,"",RANK(O37,O$5:O$54,0))</f>
      </c>
      <c r="Q37" s="55">
        <f aca="true" t="shared" si="54" ref="Q37:Q54">J37+O37</f>
        <v>0</v>
      </c>
      <c r="R37" s="54">
        <f aca="true" t="shared" si="55" ref="R37:R54">IF(Q37=0,"",RANK(Q37,Q$5:Q$54,0))</f>
      </c>
      <c r="S37" s="65" t="s">
        <v>33</v>
      </c>
      <c r="T37" s="92" t="e">
        <f aca="true" t="shared" si="56" ref="T37:T54">1000*((S$2+MIN(S$5:S$54)-S37)/S$2)</f>
        <v>#VALUE!</v>
      </c>
      <c r="U37" s="92" t="b">
        <f aca="true" t="shared" si="57" ref="U37:U54">ISERROR(T37)</f>
        <v>1</v>
      </c>
      <c r="V37" s="93">
        <f aca="true" t="shared" si="58" ref="V37:V54">IF(U37=FALSE(),IF(T37&gt;0,T37,1),0)</f>
        <v>0</v>
      </c>
      <c r="W37" s="54">
        <f aca="true" t="shared" si="59" ref="W37:W54">IF(V37=0,"",RANK(V37,V$5:V$54,0))</f>
      </c>
      <c r="X37" s="55">
        <f aca="true" t="shared" si="60" ref="X37:X54">J37+O37+V37</f>
        <v>0</v>
      </c>
      <c r="Y37" s="54">
        <f aca="true" t="shared" si="61" ref="Y37:Y54">IF(X37=0,"",RANK(X37,X$5:X$54,0))</f>
      </c>
      <c r="Z37" s="65" t="s">
        <v>33</v>
      </c>
      <c r="AA37" s="92" t="e">
        <f aca="true" t="shared" si="62" ref="AA37:AA54">1000*((Z$2+MIN(Z$5:Z$54)-Z37)/Z$2)</f>
        <v>#VALUE!</v>
      </c>
      <c r="AB37" s="92" t="b">
        <f aca="true" t="shared" si="63" ref="AB37:AB54">ISERROR(AA37)</f>
        <v>1</v>
      </c>
      <c r="AC37" s="93">
        <f aca="true" t="shared" si="64" ref="AC37:AC54">IF(AB37=FALSE(),IF(AA37&gt;0,AA37,1),0)</f>
        <v>0</v>
      </c>
      <c r="AD37" s="54">
        <f aca="true" t="shared" si="65" ref="AD37:AD54">IF(AC37=0,"",RANK(AC37,AC$5:AC$54,0))</f>
      </c>
    </row>
    <row r="38" spans="1:30" s="94" customFormat="1" ht="19.5" customHeight="1">
      <c r="A38" s="91">
        <f t="shared" si="44"/>
      </c>
      <c r="B38" s="39"/>
      <c r="C38" s="41"/>
      <c r="D38" s="41"/>
      <c r="E38" s="42"/>
      <c r="F38" s="91">
        <f t="shared" si="45"/>
        <v>0</v>
      </c>
      <c r="G38" s="65" t="s">
        <v>33</v>
      </c>
      <c r="H38" s="92" t="e">
        <f t="shared" si="46"/>
        <v>#VALUE!</v>
      </c>
      <c r="I38" s="92" t="b">
        <f t="shared" si="47"/>
        <v>1</v>
      </c>
      <c r="J38" s="93">
        <f t="shared" si="48"/>
        <v>0</v>
      </c>
      <c r="K38" s="54">
        <f t="shared" si="49"/>
      </c>
      <c r="L38" s="65" t="s">
        <v>33</v>
      </c>
      <c r="M38" s="92" t="e">
        <f t="shared" si="50"/>
        <v>#VALUE!</v>
      </c>
      <c r="N38" s="92" t="b">
        <f t="shared" si="51"/>
        <v>1</v>
      </c>
      <c r="O38" s="93">
        <f t="shared" si="52"/>
        <v>0</v>
      </c>
      <c r="P38" s="54">
        <f t="shared" si="53"/>
      </c>
      <c r="Q38" s="55">
        <f t="shared" si="54"/>
        <v>0</v>
      </c>
      <c r="R38" s="54">
        <f t="shared" si="55"/>
      </c>
      <c r="S38" s="65" t="s">
        <v>33</v>
      </c>
      <c r="T38" s="92" t="e">
        <f t="shared" si="56"/>
        <v>#VALUE!</v>
      </c>
      <c r="U38" s="92" t="b">
        <f t="shared" si="57"/>
        <v>1</v>
      </c>
      <c r="V38" s="93">
        <f t="shared" si="58"/>
        <v>0</v>
      </c>
      <c r="W38" s="54">
        <f t="shared" si="59"/>
      </c>
      <c r="X38" s="55">
        <f t="shared" si="60"/>
        <v>0</v>
      </c>
      <c r="Y38" s="54">
        <f t="shared" si="61"/>
      </c>
      <c r="Z38" s="65" t="s">
        <v>33</v>
      </c>
      <c r="AA38" s="92" t="e">
        <f t="shared" si="62"/>
        <v>#VALUE!</v>
      </c>
      <c r="AB38" s="92" t="b">
        <f t="shared" si="63"/>
        <v>1</v>
      </c>
      <c r="AC38" s="93">
        <f t="shared" si="64"/>
        <v>0</v>
      </c>
      <c r="AD38" s="54">
        <f t="shared" si="65"/>
      </c>
    </row>
    <row r="39" spans="1:30" s="94" customFormat="1" ht="19.5" customHeight="1">
      <c r="A39" s="91">
        <f t="shared" si="44"/>
      </c>
      <c r="B39" s="39"/>
      <c r="C39" s="41"/>
      <c r="D39" s="41"/>
      <c r="E39" s="42"/>
      <c r="F39" s="91">
        <f t="shared" si="45"/>
        <v>0</v>
      </c>
      <c r="G39" s="65" t="s">
        <v>33</v>
      </c>
      <c r="H39" s="92" t="e">
        <f t="shared" si="46"/>
        <v>#VALUE!</v>
      </c>
      <c r="I39" s="92" t="b">
        <f t="shared" si="47"/>
        <v>1</v>
      </c>
      <c r="J39" s="93">
        <f t="shared" si="48"/>
        <v>0</v>
      </c>
      <c r="K39" s="54">
        <f t="shared" si="49"/>
      </c>
      <c r="L39" s="65" t="s">
        <v>33</v>
      </c>
      <c r="M39" s="92" t="e">
        <f t="shared" si="50"/>
        <v>#VALUE!</v>
      </c>
      <c r="N39" s="92" t="b">
        <f t="shared" si="51"/>
        <v>1</v>
      </c>
      <c r="O39" s="93">
        <f t="shared" si="52"/>
        <v>0</v>
      </c>
      <c r="P39" s="54">
        <f t="shared" si="53"/>
      </c>
      <c r="Q39" s="55">
        <f t="shared" si="54"/>
        <v>0</v>
      </c>
      <c r="R39" s="54">
        <f t="shared" si="55"/>
      </c>
      <c r="S39" s="65" t="s">
        <v>33</v>
      </c>
      <c r="T39" s="92" t="e">
        <f t="shared" si="56"/>
        <v>#VALUE!</v>
      </c>
      <c r="U39" s="92" t="b">
        <f t="shared" si="57"/>
        <v>1</v>
      </c>
      <c r="V39" s="93">
        <f t="shared" si="58"/>
        <v>0</v>
      </c>
      <c r="W39" s="54">
        <f t="shared" si="59"/>
      </c>
      <c r="X39" s="55">
        <f t="shared" si="60"/>
        <v>0</v>
      </c>
      <c r="Y39" s="54">
        <f t="shared" si="61"/>
      </c>
      <c r="Z39" s="65" t="s">
        <v>33</v>
      </c>
      <c r="AA39" s="92" t="e">
        <f t="shared" si="62"/>
        <v>#VALUE!</v>
      </c>
      <c r="AB39" s="92" t="b">
        <f t="shared" si="63"/>
        <v>1</v>
      </c>
      <c r="AC39" s="93">
        <f t="shared" si="64"/>
        <v>0</v>
      </c>
      <c r="AD39" s="54">
        <f t="shared" si="65"/>
      </c>
    </row>
    <row r="40" spans="1:30" s="94" customFormat="1" ht="19.5" customHeight="1">
      <c r="A40" s="91">
        <f t="shared" si="44"/>
      </c>
      <c r="B40" s="39"/>
      <c r="C40" s="41"/>
      <c r="D40" s="41"/>
      <c r="E40" s="42"/>
      <c r="F40" s="91">
        <f t="shared" si="45"/>
        <v>0</v>
      </c>
      <c r="G40" s="65" t="s">
        <v>33</v>
      </c>
      <c r="H40" s="92" t="e">
        <f t="shared" si="46"/>
        <v>#VALUE!</v>
      </c>
      <c r="I40" s="92" t="b">
        <f t="shared" si="47"/>
        <v>1</v>
      </c>
      <c r="J40" s="93">
        <f t="shared" si="48"/>
        <v>0</v>
      </c>
      <c r="K40" s="54">
        <f t="shared" si="49"/>
      </c>
      <c r="L40" s="65" t="s">
        <v>33</v>
      </c>
      <c r="M40" s="92" t="e">
        <f t="shared" si="50"/>
        <v>#VALUE!</v>
      </c>
      <c r="N40" s="92" t="b">
        <f t="shared" si="51"/>
        <v>1</v>
      </c>
      <c r="O40" s="93">
        <f t="shared" si="52"/>
        <v>0</v>
      </c>
      <c r="P40" s="54">
        <f t="shared" si="53"/>
      </c>
      <c r="Q40" s="55">
        <f t="shared" si="54"/>
        <v>0</v>
      </c>
      <c r="R40" s="54">
        <f t="shared" si="55"/>
      </c>
      <c r="S40" s="65" t="s">
        <v>33</v>
      </c>
      <c r="T40" s="92" t="e">
        <f t="shared" si="56"/>
        <v>#VALUE!</v>
      </c>
      <c r="U40" s="92" t="b">
        <f t="shared" si="57"/>
        <v>1</v>
      </c>
      <c r="V40" s="93">
        <f t="shared" si="58"/>
        <v>0</v>
      </c>
      <c r="W40" s="54">
        <f t="shared" si="59"/>
      </c>
      <c r="X40" s="55">
        <f t="shared" si="60"/>
        <v>0</v>
      </c>
      <c r="Y40" s="54">
        <f t="shared" si="61"/>
      </c>
      <c r="Z40" s="65" t="s">
        <v>33</v>
      </c>
      <c r="AA40" s="92" t="e">
        <f t="shared" si="62"/>
        <v>#VALUE!</v>
      </c>
      <c r="AB40" s="92" t="b">
        <f t="shared" si="63"/>
        <v>1</v>
      </c>
      <c r="AC40" s="93">
        <f t="shared" si="64"/>
        <v>0</v>
      </c>
      <c r="AD40" s="54">
        <f t="shared" si="65"/>
      </c>
    </row>
    <row r="41" spans="1:30" s="94" customFormat="1" ht="19.5" customHeight="1">
      <c r="A41" s="91">
        <f t="shared" si="44"/>
      </c>
      <c r="B41" s="39"/>
      <c r="C41" s="41"/>
      <c r="D41" s="41"/>
      <c r="E41" s="42"/>
      <c r="F41" s="91">
        <f t="shared" si="45"/>
        <v>0</v>
      </c>
      <c r="G41" s="65" t="s">
        <v>33</v>
      </c>
      <c r="H41" s="92" t="e">
        <f t="shared" si="46"/>
        <v>#VALUE!</v>
      </c>
      <c r="I41" s="92" t="b">
        <f t="shared" si="47"/>
        <v>1</v>
      </c>
      <c r="J41" s="93">
        <f t="shared" si="48"/>
        <v>0</v>
      </c>
      <c r="K41" s="54">
        <f t="shared" si="49"/>
      </c>
      <c r="L41" s="65" t="s">
        <v>33</v>
      </c>
      <c r="M41" s="92" t="e">
        <f t="shared" si="50"/>
        <v>#VALUE!</v>
      </c>
      <c r="N41" s="92" t="b">
        <f t="shared" si="51"/>
        <v>1</v>
      </c>
      <c r="O41" s="93">
        <f t="shared" si="52"/>
        <v>0</v>
      </c>
      <c r="P41" s="54">
        <f t="shared" si="53"/>
      </c>
      <c r="Q41" s="55">
        <f t="shared" si="54"/>
        <v>0</v>
      </c>
      <c r="R41" s="54">
        <f t="shared" si="55"/>
      </c>
      <c r="S41" s="65" t="s">
        <v>33</v>
      </c>
      <c r="T41" s="92" t="e">
        <f t="shared" si="56"/>
        <v>#VALUE!</v>
      </c>
      <c r="U41" s="92" t="b">
        <f t="shared" si="57"/>
        <v>1</v>
      </c>
      <c r="V41" s="93">
        <f t="shared" si="58"/>
        <v>0</v>
      </c>
      <c r="W41" s="54">
        <f t="shared" si="59"/>
      </c>
      <c r="X41" s="55">
        <f t="shared" si="60"/>
        <v>0</v>
      </c>
      <c r="Y41" s="54">
        <f t="shared" si="61"/>
      </c>
      <c r="Z41" s="65" t="s">
        <v>33</v>
      </c>
      <c r="AA41" s="92" t="e">
        <f t="shared" si="62"/>
        <v>#VALUE!</v>
      </c>
      <c r="AB41" s="92" t="b">
        <f t="shared" si="63"/>
        <v>1</v>
      </c>
      <c r="AC41" s="93">
        <f t="shared" si="64"/>
        <v>0</v>
      </c>
      <c r="AD41" s="54">
        <f t="shared" si="65"/>
      </c>
    </row>
    <row r="42" spans="1:30" s="94" customFormat="1" ht="19.5" customHeight="1">
      <c r="A42" s="91">
        <f t="shared" si="44"/>
      </c>
      <c r="B42" s="39"/>
      <c r="C42" s="41"/>
      <c r="D42" s="41"/>
      <c r="E42" s="42"/>
      <c r="F42" s="91">
        <f t="shared" si="45"/>
        <v>0</v>
      </c>
      <c r="G42" s="65" t="s">
        <v>33</v>
      </c>
      <c r="H42" s="92" t="e">
        <f t="shared" si="46"/>
        <v>#VALUE!</v>
      </c>
      <c r="I42" s="92" t="b">
        <f t="shared" si="47"/>
        <v>1</v>
      </c>
      <c r="J42" s="93">
        <f t="shared" si="48"/>
        <v>0</v>
      </c>
      <c r="K42" s="54">
        <f t="shared" si="49"/>
      </c>
      <c r="L42" s="65" t="s">
        <v>33</v>
      </c>
      <c r="M42" s="92" t="e">
        <f t="shared" si="50"/>
        <v>#VALUE!</v>
      </c>
      <c r="N42" s="92" t="b">
        <f t="shared" si="51"/>
        <v>1</v>
      </c>
      <c r="O42" s="93">
        <f t="shared" si="52"/>
        <v>0</v>
      </c>
      <c r="P42" s="54">
        <f t="shared" si="53"/>
      </c>
      <c r="Q42" s="55">
        <f t="shared" si="54"/>
        <v>0</v>
      </c>
      <c r="R42" s="54">
        <f t="shared" si="55"/>
      </c>
      <c r="S42" s="65" t="s">
        <v>33</v>
      </c>
      <c r="T42" s="92" t="e">
        <f t="shared" si="56"/>
        <v>#VALUE!</v>
      </c>
      <c r="U42" s="92" t="b">
        <f t="shared" si="57"/>
        <v>1</v>
      </c>
      <c r="V42" s="93">
        <f t="shared" si="58"/>
        <v>0</v>
      </c>
      <c r="W42" s="54">
        <f t="shared" si="59"/>
      </c>
      <c r="X42" s="55">
        <f t="shared" si="60"/>
        <v>0</v>
      </c>
      <c r="Y42" s="54">
        <f t="shared" si="61"/>
      </c>
      <c r="Z42" s="65" t="s">
        <v>33</v>
      </c>
      <c r="AA42" s="92" t="e">
        <f t="shared" si="62"/>
        <v>#VALUE!</v>
      </c>
      <c r="AB42" s="92" t="b">
        <f t="shared" si="63"/>
        <v>1</v>
      </c>
      <c r="AC42" s="93">
        <f t="shared" si="64"/>
        <v>0</v>
      </c>
      <c r="AD42" s="54">
        <f t="shared" si="65"/>
      </c>
    </row>
    <row r="43" spans="1:30" s="94" customFormat="1" ht="19.5" customHeight="1">
      <c r="A43" s="91">
        <f t="shared" si="44"/>
      </c>
      <c r="B43" s="39"/>
      <c r="C43" s="41"/>
      <c r="D43" s="41"/>
      <c r="E43" s="42"/>
      <c r="F43" s="91">
        <f t="shared" si="45"/>
        <v>0</v>
      </c>
      <c r="G43" s="65" t="s">
        <v>33</v>
      </c>
      <c r="H43" s="92" t="e">
        <f t="shared" si="46"/>
        <v>#VALUE!</v>
      </c>
      <c r="I43" s="92" t="b">
        <f t="shared" si="47"/>
        <v>1</v>
      </c>
      <c r="J43" s="93">
        <f t="shared" si="48"/>
        <v>0</v>
      </c>
      <c r="K43" s="54">
        <f t="shared" si="49"/>
      </c>
      <c r="L43" s="65" t="s">
        <v>33</v>
      </c>
      <c r="M43" s="92" t="e">
        <f t="shared" si="50"/>
        <v>#VALUE!</v>
      </c>
      <c r="N43" s="92" t="b">
        <f t="shared" si="51"/>
        <v>1</v>
      </c>
      <c r="O43" s="93">
        <f t="shared" si="52"/>
        <v>0</v>
      </c>
      <c r="P43" s="54">
        <f t="shared" si="53"/>
      </c>
      <c r="Q43" s="55">
        <f t="shared" si="54"/>
        <v>0</v>
      </c>
      <c r="R43" s="54">
        <f t="shared" si="55"/>
      </c>
      <c r="S43" s="65" t="s">
        <v>33</v>
      </c>
      <c r="T43" s="92" t="e">
        <f t="shared" si="56"/>
        <v>#VALUE!</v>
      </c>
      <c r="U43" s="92" t="b">
        <f t="shared" si="57"/>
        <v>1</v>
      </c>
      <c r="V43" s="93">
        <f t="shared" si="58"/>
        <v>0</v>
      </c>
      <c r="W43" s="54">
        <f t="shared" si="59"/>
      </c>
      <c r="X43" s="55">
        <f t="shared" si="60"/>
        <v>0</v>
      </c>
      <c r="Y43" s="54">
        <f t="shared" si="61"/>
      </c>
      <c r="Z43" s="65" t="s">
        <v>33</v>
      </c>
      <c r="AA43" s="92" t="e">
        <f t="shared" si="62"/>
        <v>#VALUE!</v>
      </c>
      <c r="AB43" s="92" t="b">
        <f t="shared" si="63"/>
        <v>1</v>
      </c>
      <c r="AC43" s="93">
        <f t="shared" si="64"/>
        <v>0</v>
      </c>
      <c r="AD43" s="54">
        <f t="shared" si="65"/>
      </c>
    </row>
    <row r="44" spans="1:30" s="94" customFormat="1" ht="19.5" customHeight="1">
      <c r="A44" s="91">
        <f t="shared" si="44"/>
      </c>
      <c r="B44" s="39"/>
      <c r="C44" s="41"/>
      <c r="D44" s="41"/>
      <c r="E44" s="42"/>
      <c r="F44" s="91">
        <f t="shared" si="45"/>
        <v>0</v>
      </c>
      <c r="G44" s="65" t="s">
        <v>33</v>
      </c>
      <c r="H44" s="92" t="e">
        <f t="shared" si="46"/>
        <v>#VALUE!</v>
      </c>
      <c r="I44" s="92" t="b">
        <f t="shared" si="47"/>
        <v>1</v>
      </c>
      <c r="J44" s="93">
        <f t="shared" si="48"/>
        <v>0</v>
      </c>
      <c r="K44" s="54">
        <f t="shared" si="49"/>
      </c>
      <c r="L44" s="65" t="s">
        <v>33</v>
      </c>
      <c r="M44" s="92" t="e">
        <f t="shared" si="50"/>
        <v>#VALUE!</v>
      </c>
      <c r="N44" s="92" t="b">
        <f t="shared" si="51"/>
        <v>1</v>
      </c>
      <c r="O44" s="93">
        <f t="shared" si="52"/>
        <v>0</v>
      </c>
      <c r="P44" s="54">
        <f t="shared" si="53"/>
      </c>
      <c r="Q44" s="55">
        <f t="shared" si="54"/>
        <v>0</v>
      </c>
      <c r="R44" s="54">
        <f t="shared" si="55"/>
      </c>
      <c r="S44" s="65" t="s">
        <v>33</v>
      </c>
      <c r="T44" s="92" t="e">
        <f t="shared" si="56"/>
        <v>#VALUE!</v>
      </c>
      <c r="U44" s="92" t="b">
        <f t="shared" si="57"/>
        <v>1</v>
      </c>
      <c r="V44" s="93">
        <f t="shared" si="58"/>
        <v>0</v>
      </c>
      <c r="W44" s="54">
        <f t="shared" si="59"/>
      </c>
      <c r="X44" s="55">
        <f t="shared" si="60"/>
        <v>0</v>
      </c>
      <c r="Y44" s="54">
        <f t="shared" si="61"/>
      </c>
      <c r="Z44" s="65" t="s">
        <v>33</v>
      </c>
      <c r="AA44" s="92" t="e">
        <f t="shared" si="62"/>
        <v>#VALUE!</v>
      </c>
      <c r="AB44" s="92" t="b">
        <f t="shared" si="63"/>
        <v>1</v>
      </c>
      <c r="AC44" s="93">
        <f t="shared" si="64"/>
        <v>0</v>
      </c>
      <c r="AD44" s="54">
        <f t="shared" si="65"/>
      </c>
    </row>
    <row r="45" spans="1:30" s="94" customFormat="1" ht="19.5" customHeight="1">
      <c r="A45" s="91">
        <f t="shared" si="44"/>
      </c>
      <c r="B45" s="39"/>
      <c r="C45" s="41"/>
      <c r="D45" s="41"/>
      <c r="E45" s="42"/>
      <c r="F45" s="91">
        <f t="shared" si="45"/>
        <v>0</v>
      </c>
      <c r="G45" s="65" t="s">
        <v>33</v>
      </c>
      <c r="H45" s="92" t="e">
        <f t="shared" si="46"/>
        <v>#VALUE!</v>
      </c>
      <c r="I45" s="92" t="b">
        <f t="shared" si="47"/>
        <v>1</v>
      </c>
      <c r="J45" s="93">
        <f t="shared" si="48"/>
        <v>0</v>
      </c>
      <c r="K45" s="54">
        <f t="shared" si="49"/>
      </c>
      <c r="L45" s="65" t="s">
        <v>33</v>
      </c>
      <c r="M45" s="92" t="e">
        <f t="shared" si="50"/>
        <v>#VALUE!</v>
      </c>
      <c r="N45" s="92" t="b">
        <f t="shared" si="51"/>
        <v>1</v>
      </c>
      <c r="O45" s="93">
        <f t="shared" si="52"/>
        <v>0</v>
      </c>
      <c r="P45" s="54">
        <f t="shared" si="53"/>
      </c>
      <c r="Q45" s="55">
        <f t="shared" si="54"/>
        <v>0</v>
      </c>
      <c r="R45" s="54">
        <f t="shared" si="55"/>
      </c>
      <c r="S45" s="65" t="s">
        <v>33</v>
      </c>
      <c r="T45" s="92" t="e">
        <f t="shared" si="56"/>
        <v>#VALUE!</v>
      </c>
      <c r="U45" s="92" t="b">
        <f t="shared" si="57"/>
        <v>1</v>
      </c>
      <c r="V45" s="93">
        <f t="shared" si="58"/>
        <v>0</v>
      </c>
      <c r="W45" s="54">
        <f t="shared" si="59"/>
      </c>
      <c r="X45" s="55">
        <f t="shared" si="60"/>
        <v>0</v>
      </c>
      <c r="Y45" s="54">
        <f t="shared" si="61"/>
      </c>
      <c r="Z45" s="65" t="s">
        <v>33</v>
      </c>
      <c r="AA45" s="92" t="e">
        <f t="shared" si="62"/>
        <v>#VALUE!</v>
      </c>
      <c r="AB45" s="92" t="b">
        <f t="shared" si="63"/>
        <v>1</v>
      </c>
      <c r="AC45" s="93">
        <f t="shared" si="64"/>
        <v>0</v>
      </c>
      <c r="AD45" s="54">
        <f t="shared" si="65"/>
      </c>
    </row>
    <row r="46" spans="1:30" s="94" customFormat="1" ht="19.5" customHeight="1">
      <c r="A46" s="91">
        <f t="shared" si="44"/>
      </c>
      <c r="B46" s="39"/>
      <c r="C46" s="41"/>
      <c r="D46" s="41"/>
      <c r="E46" s="42"/>
      <c r="F46" s="91">
        <f t="shared" si="45"/>
        <v>0</v>
      </c>
      <c r="G46" s="65" t="s">
        <v>33</v>
      </c>
      <c r="H46" s="92" t="e">
        <f t="shared" si="46"/>
        <v>#VALUE!</v>
      </c>
      <c r="I46" s="92" t="b">
        <f t="shared" si="47"/>
        <v>1</v>
      </c>
      <c r="J46" s="93">
        <f t="shared" si="48"/>
        <v>0</v>
      </c>
      <c r="K46" s="54">
        <f t="shared" si="49"/>
      </c>
      <c r="L46" s="65" t="s">
        <v>33</v>
      </c>
      <c r="M46" s="92" t="e">
        <f t="shared" si="50"/>
        <v>#VALUE!</v>
      </c>
      <c r="N46" s="92" t="b">
        <f t="shared" si="51"/>
        <v>1</v>
      </c>
      <c r="O46" s="93">
        <f t="shared" si="52"/>
        <v>0</v>
      </c>
      <c r="P46" s="54">
        <f t="shared" si="53"/>
      </c>
      <c r="Q46" s="55">
        <f t="shared" si="54"/>
        <v>0</v>
      </c>
      <c r="R46" s="54">
        <f t="shared" si="55"/>
      </c>
      <c r="S46" s="65" t="s">
        <v>33</v>
      </c>
      <c r="T46" s="92" t="e">
        <f t="shared" si="56"/>
        <v>#VALUE!</v>
      </c>
      <c r="U46" s="92" t="b">
        <f t="shared" si="57"/>
        <v>1</v>
      </c>
      <c r="V46" s="93">
        <f t="shared" si="58"/>
        <v>0</v>
      </c>
      <c r="W46" s="54">
        <f t="shared" si="59"/>
      </c>
      <c r="X46" s="55">
        <f t="shared" si="60"/>
        <v>0</v>
      </c>
      <c r="Y46" s="54">
        <f t="shared" si="61"/>
      </c>
      <c r="Z46" s="65" t="s">
        <v>33</v>
      </c>
      <c r="AA46" s="92" t="e">
        <f t="shared" si="62"/>
        <v>#VALUE!</v>
      </c>
      <c r="AB46" s="92" t="b">
        <f t="shared" si="63"/>
        <v>1</v>
      </c>
      <c r="AC46" s="93">
        <f t="shared" si="64"/>
        <v>0</v>
      </c>
      <c r="AD46" s="54">
        <f t="shared" si="65"/>
      </c>
    </row>
    <row r="47" spans="1:30" s="94" customFormat="1" ht="19.5" customHeight="1">
      <c r="A47" s="91">
        <f t="shared" si="44"/>
      </c>
      <c r="B47" s="39"/>
      <c r="C47" s="41"/>
      <c r="D47" s="41"/>
      <c r="E47" s="42"/>
      <c r="F47" s="91">
        <f t="shared" si="45"/>
        <v>0</v>
      </c>
      <c r="G47" s="65" t="s">
        <v>33</v>
      </c>
      <c r="H47" s="92" t="e">
        <f t="shared" si="46"/>
        <v>#VALUE!</v>
      </c>
      <c r="I47" s="92" t="b">
        <f t="shared" si="47"/>
        <v>1</v>
      </c>
      <c r="J47" s="93">
        <f t="shared" si="48"/>
        <v>0</v>
      </c>
      <c r="K47" s="54">
        <f t="shared" si="49"/>
      </c>
      <c r="L47" s="65" t="s">
        <v>33</v>
      </c>
      <c r="M47" s="92" t="e">
        <f t="shared" si="50"/>
        <v>#VALUE!</v>
      </c>
      <c r="N47" s="92" t="b">
        <f t="shared" si="51"/>
        <v>1</v>
      </c>
      <c r="O47" s="93">
        <f t="shared" si="52"/>
        <v>0</v>
      </c>
      <c r="P47" s="54">
        <f t="shared" si="53"/>
      </c>
      <c r="Q47" s="55">
        <f t="shared" si="54"/>
        <v>0</v>
      </c>
      <c r="R47" s="54">
        <f t="shared" si="55"/>
      </c>
      <c r="S47" s="65" t="s">
        <v>33</v>
      </c>
      <c r="T47" s="92" t="e">
        <f t="shared" si="56"/>
        <v>#VALUE!</v>
      </c>
      <c r="U47" s="92" t="b">
        <f t="shared" si="57"/>
        <v>1</v>
      </c>
      <c r="V47" s="93">
        <f t="shared" si="58"/>
        <v>0</v>
      </c>
      <c r="W47" s="54">
        <f t="shared" si="59"/>
      </c>
      <c r="X47" s="55">
        <f t="shared" si="60"/>
        <v>0</v>
      </c>
      <c r="Y47" s="54">
        <f t="shared" si="61"/>
      </c>
      <c r="Z47" s="65" t="s">
        <v>33</v>
      </c>
      <c r="AA47" s="92" t="e">
        <f t="shared" si="62"/>
        <v>#VALUE!</v>
      </c>
      <c r="AB47" s="92" t="b">
        <f t="shared" si="63"/>
        <v>1</v>
      </c>
      <c r="AC47" s="93">
        <f t="shared" si="64"/>
        <v>0</v>
      </c>
      <c r="AD47" s="54">
        <f t="shared" si="65"/>
      </c>
    </row>
    <row r="48" spans="1:30" s="94" customFormat="1" ht="19.5" customHeight="1">
      <c r="A48" s="91">
        <f t="shared" si="44"/>
      </c>
      <c r="B48" s="39"/>
      <c r="C48" s="41"/>
      <c r="D48" s="41"/>
      <c r="E48" s="42"/>
      <c r="F48" s="91">
        <f t="shared" si="45"/>
        <v>0</v>
      </c>
      <c r="G48" s="65" t="s">
        <v>33</v>
      </c>
      <c r="H48" s="92" t="e">
        <f t="shared" si="46"/>
        <v>#VALUE!</v>
      </c>
      <c r="I48" s="92" t="b">
        <f t="shared" si="47"/>
        <v>1</v>
      </c>
      <c r="J48" s="93">
        <f t="shared" si="48"/>
        <v>0</v>
      </c>
      <c r="K48" s="54">
        <f t="shared" si="49"/>
      </c>
      <c r="L48" s="65" t="s">
        <v>33</v>
      </c>
      <c r="M48" s="92" t="e">
        <f t="shared" si="50"/>
        <v>#VALUE!</v>
      </c>
      <c r="N48" s="92" t="b">
        <f t="shared" si="51"/>
        <v>1</v>
      </c>
      <c r="O48" s="93">
        <f t="shared" si="52"/>
        <v>0</v>
      </c>
      <c r="P48" s="54">
        <f t="shared" si="53"/>
      </c>
      <c r="Q48" s="55">
        <f t="shared" si="54"/>
        <v>0</v>
      </c>
      <c r="R48" s="54">
        <f t="shared" si="55"/>
      </c>
      <c r="S48" s="65" t="s">
        <v>33</v>
      </c>
      <c r="T48" s="92" t="e">
        <f t="shared" si="56"/>
        <v>#VALUE!</v>
      </c>
      <c r="U48" s="92" t="b">
        <f t="shared" si="57"/>
        <v>1</v>
      </c>
      <c r="V48" s="93">
        <f t="shared" si="58"/>
        <v>0</v>
      </c>
      <c r="W48" s="54">
        <f t="shared" si="59"/>
      </c>
      <c r="X48" s="55">
        <f t="shared" si="60"/>
        <v>0</v>
      </c>
      <c r="Y48" s="54">
        <f t="shared" si="61"/>
      </c>
      <c r="Z48" s="65" t="s">
        <v>33</v>
      </c>
      <c r="AA48" s="92" t="e">
        <f t="shared" si="62"/>
        <v>#VALUE!</v>
      </c>
      <c r="AB48" s="92" t="b">
        <f t="shared" si="63"/>
        <v>1</v>
      </c>
      <c r="AC48" s="93">
        <f t="shared" si="64"/>
        <v>0</v>
      </c>
      <c r="AD48" s="54">
        <f t="shared" si="65"/>
      </c>
    </row>
    <row r="49" spans="1:30" s="94" customFormat="1" ht="19.5" customHeight="1">
      <c r="A49" s="91">
        <f t="shared" si="44"/>
      </c>
      <c r="B49" s="39"/>
      <c r="C49" s="41"/>
      <c r="D49" s="41"/>
      <c r="E49" s="42"/>
      <c r="F49" s="91">
        <f t="shared" si="45"/>
        <v>0</v>
      </c>
      <c r="G49" s="65" t="s">
        <v>33</v>
      </c>
      <c r="H49" s="92" t="e">
        <f t="shared" si="46"/>
        <v>#VALUE!</v>
      </c>
      <c r="I49" s="92" t="b">
        <f t="shared" si="47"/>
        <v>1</v>
      </c>
      <c r="J49" s="93">
        <f t="shared" si="48"/>
        <v>0</v>
      </c>
      <c r="K49" s="54">
        <f t="shared" si="49"/>
      </c>
      <c r="L49" s="65" t="s">
        <v>33</v>
      </c>
      <c r="M49" s="92" t="e">
        <f t="shared" si="50"/>
        <v>#VALUE!</v>
      </c>
      <c r="N49" s="92" t="b">
        <f t="shared" si="51"/>
        <v>1</v>
      </c>
      <c r="O49" s="93">
        <f t="shared" si="52"/>
        <v>0</v>
      </c>
      <c r="P49" s="54">
        <f t="shared" si="53"/>
      </c>
      <c r="Q49" s="55">
        <f t="shared" si="54"/>
        <v>0</v>
      </c>
      <c r="R49" s="54">
        <f t="shared" si="55"/>
      </c>
      <c r="S49" s="65" t="s">
        <v>33</v>
      </c>
      <c r="T49" s="92" t="e">
        <f t="shared" si="56"/>
        <v>#VALUE!</v>
      </c>
      <c r="U49" s="92" t="b">
        <f t="shared" si="57"/>
        <v>1</v>
      </c>
      <c r="V49" s="93">
        <f t="shared" si="58"/>
        <v>0</v>
      </c>
      <c r="W49" s="54">
        <f t="shared" si="59"/>
      </c>
      <c r="X49" s="55">
        <f t="shared" si="60"/>
        <v>0</v>
      </c>
      <c r="Y49" s="54">
        <f t="shared" si="61"/>
      </c>
      <c r="Z49" s="65" t="s">
        <v>33</v>
      </c>
      <c r="AA49" s="92" t="e">
        <f t="shared" si="62"/>
        <v>#VALUE!</v>
      </c>
      <c r="AB49" s="92" t="b">
        <f t="shared" si="63"/>
        <v>1</v>
      </c>
      <c r="AC49" s="93">
        <f t="shared" si="64"/>
        <v>0</v>
      </c>
      <c r="AD49" s="54">
        <f t="shared" si="65"/>
      </c>
    </row>
    <row r="50" spans="1:30" s="94" customFormat="1" ht="19.5" customHeight="1">
      <c r="A50" s="91">
        <f t="shared" si="44"/>
      </c>
      <c r="B50" s="39"/>
      <c r="C50" s="41"/>
      <c r="D50" s="41"/>
      <c r="E50" s="42"/>
      <c r="F50" s="91">
        <f t="shared" si="45"/>
        <v>0</v>
      </c>
      <c r="G50" s="65" t="s">
        <v>33</v>
      </c>
      <c r="H50" s="92" t="e">
        <f t="shared" si="46"/>
        <v>#VALUE!</v>
      </c>
      <c r="I50" s="92" t="b">
        <f t="shared" si="47"/>
        <v>1</v>
      </c>
      <c r="J50" s="93">
        <f t="shared" si="48"/>
        <v>0</v>
      </c>
      <c r="K50" s="54">
        <f t="shared" si="49"/>
      </c>
      <c r="L50" s="65" t="s">
        <v>33</v>
      </c>
      <c r="M50" s="92" t="e">
        <f t="shared" si="50"/>
        <v>#VALUE!</v>
      </c>
      <c r="N50" s="92" t="b">
        <f t="shared" si="51"/>
        <v>1</v>
      </c>
      <c r="O50" s="93">
        <f t="shared" si="52"/>
        <v>0</v>
      </c>
      <c r="P50" s="54">
        <f t="shared" si="53"/>
      </c>
      <c r="Q50" s="55">
        <f t="shared" si="54"/>
        <v>0</v>
      </c>
      <c r="R50" s="54">
        <f t="shared" si="55"/>
      </c>
      <c r="S50" s="65" t="s">
        <v>33</v>
      </c>
      <c r="T50" s="92" t="e">
        <f t="shared" si="56"/>
        <v>#VALUE!</v>
      </c>
      <c r="U50" s="92" t="b">
        <f t="shared" si="57"/>
        <v>1</v>
      </c>
      <c r="V50" s="93">
        <f t="shared" si="58"/>
        <v>0</v>
      </c>
      <c r="W50" s="54">
        <f t="shared" si="59"/>
      </c>
      <c r="X50" s="55">
        <f t="shared" si="60"/>
        <v>0</v>
      </c>
      <c r="Y50" s="54">
        <f t="shared" si="61"/>
      </c>
      <c r="Z50" s="65" t="s">
        <v>33</v>
      </c>
      <c r="AA50" s="92" t="e">
        <f t="shared" si="62"/>
        <v>#VALUE!</v>
      </c>
      <c r="AB50" s="92" t="b">
        <f t="shared" si="63"/>
        <v>1</v>
      </c>
      <c r="AC50" s="93">
        <f t="shared" si="64"/>
        <v>0</v>
      </c>
      <c r="AD50" s="54">
        <f t="shared" si="65"/>
      </c>
    </row>
    <row r="51" spans="1:30" s="94" customFormat="1" ht="19.5" customHeight="1">
      <c r="A51" s="91">
        <f t="shared" si="44"/>
      </c>
      <c r="B51" s="39"/>
      <c r="C51" s="41"/>
      <c r="D51" s="41"/>
      <c r="E51" s="42"/>
      <c r="F51" s="91">
        <f t="shared" si="45"/>
        <v>0</v>
      </c>
      <c r="G51" s="65" t="s">
        <v>33</v>
      </c>
      <c r="H51" s="92" t="e">
        <f t="shared" si="46"/>
        <v>#VALUE!</v>
      </c>
      <c r="I51" s="92" t="b">
        <f t="shared" si="47"/>
        <v>1</v>
      </c>
      <c r="J51" s="93">
        <f t="shared" si="48"/>
        <v>0</v>
      </c>
      <c r="K51" s="54">
        <f t="shared" si="49"/>
      </c>
      <c r="L51" s="65" t="s">
        <v>33</v>
      </c>
      <c r="M51" s="92" t="e">
        <f t="shared" si="50"/>
        <v>#VALUE!</v>
      </c>
      <c r="N51" s="92" t="b">
        <f t="shared" si="51"/>
        <v>1</v>
      </c>
      <c r="O51" s="93">
        <f t="shared" si="52"/>
        <v>0</v>
      </c>
      <c r="P51" s="54">
        <f t="shared" si="53"/>
      </c>
      <c r="Q51" s="55">
        <f t="shared" si="54"/>
        <v>0</v>
      </c>
      <c r="R51" s="54">
        <f t="shared" si="55"/>
      </c>
      <c r="S51" s="65" t="s">
        <v>33</v>
      </c>
      <c r="T51" s="92" t="e">
        <f t="shared" si="56"/>
        <v>#VALUE!</v>
      </c>
      <c r="U51" s="92" t="b">
        <f t="shared" si="57"/>
        <v>1</v>
      </c>
      <c r="V51" s="93">
        <f t="shared" si="58"/>
        <v>0</v>
      </c>
      <c r="W51" s="54">
        <f t="shared" si="59"/>
      </c>
      <c r="X51" s="55">
        <f t="shared" si="60"/>
        <v>0</v>
      </c>
      <c r="Y51" s="54">
        <f t="shared" si="61"/>
      </c>
      <c r="Z51" s="65" t="s">
        <v>33</v>
      </c>
      <c r="AA51" s="92" t="e">
        <f t="shared" si="62"/>
        <v>#VALUE!</v>
      </c>
      <c r="AB51" s="92" t="b">
        <f t="shared" si="63"/>
        <v>1</v>
      </c>
      <c r="AC51" s="93">
        <f t="shared" si="64"/>
        <v>0</v>
      </c>
      <c r="AD51" s="54">
        <f t="shared" si="65"/>
      </c>
    </row>
    <row r="52" spans="1:30" s="94" customFormat="1" ht="19.5" customHeight="1">
      <c r="A52" s="91">
        <f t="shared" si="44"/>
      </c>
      <c r="B52" s="39"/>
      <c r="C52" s="41"/>
      <c r="D52" s="41"/>
      <c r="E52" s="42"/>
      <c r="F52" s="91">
        <f t="shared" si="45"/>
        <v>0</v>
      </c>
      <c r="G52" s="65" t="s">
        <v>33</v>
      </c>
      <c r="H52" s="92" t="e">
        <f t="shared" si="46"/>
        <v>#VALUE!</v>
      </c>
      <c r="I52" s="92" t="b">
        <f t="shared" si="47"/>
        <v>1</v>
      </c>
      <c r="J52" s="93">
        <f t="shared" si="48"/>
        <v>0</v>
      </c>
      <c r="K52" s="54">
        <f t="shared" si="49"/>
      </c>
      <c r="L52" s="65" t="s">
        <v>33</v>
      </c>
      <c r="M52" s="92" t="e">
        <f t="shared" si="50"/>
        <v>#VALUE!</v>
      </c>
      <c r="N52" s="92" t="b">
        <f t="shared" si="51"/>
        <v>1</v>
      </c>
      <c r="O52" s="93">
        <f t="shared" si="52"/>
        <v>0</v>
      </c>
      <c r="P52" s="54">
        <f t="shared" si="53"/>
      </c>
      <c r="Q52" s="55">
        <f t="shared" si="54"/>
        <v>0</v>
      </c>
      <c r="R52" s="54">
        <f t="shared" si="55"/>
      </c>
      <c r="S52" s="65" t="s">
        <v>33</v>
      </c>
      <c r="T52" s="92" t="e">
        <f t="shared" si="56"/>
        <v>#VALUE!</v>
      </c>
      <c r="U52" s="92" t="b">
        <f t="shared" si="57"/>
        <v>1</v>
      </c>
      <c r="V52" s="93">
        <f t="shared" si="58"/>
        <v>0</v>
      </c>
      <c r="W52" s="54">
        <f t="shared" si="59"/>
      </c>
      <c r="X52" s="55">
        <f t="shared" si="60"/>
        <v>0</v>
      </c>
      <c r="Y52" s="54">
        <f t="shared" si="61"/>
      </c>
      <c r="Z52" s="65" t="s">
        <v>33</v>
      </c>
      <c r="AA52" s="92" t="e">
        <f t="shared" si="62"/>
        <v>#VALUE!</v>
      </c>
      <c r="AB52" s="92" t="b">
        <f t="shared" si="63"/>
        <v>1</v>
      </c>
      <c r="AC52" s="93">
        <f t="shared" si="64"/>
        <v>0</v>
      </c>
      <c r="AD52" s="54">
        <f t="shared" si="65"/>
      </c>
    </row>
    <row r="53" spans="1:30" s="94" customFormat="1" ht="19.5" customHeight="1">
      <c r="A53" s="91">
        <f t="shared" si="44"/>
      </c>
      <c r="B53" s="39"/>
      <c r="C53" s="41"/>
      <c r="D53" s="41"/>
      <c r="E53" s="42"/>
      <c r="F53" s="91">
        <f t="shared" si="45"/>
        <v>0</v>
      </c>
      <c r="G53" s="65" t="s">
        <v>33</v>
      </c>
      <c r="H53" s="92" t="e">
        <f t="shared" si="46"/>
        <v>#VALUE!</v>
      </c>
      <c r="I53" s="92" t="b">
        <f t="shared" si="47"/>
        <v>1</v>
      </c>
      <c r="J53" s="93">
        <f t="shared" si="48"/>
        <v>0</v>
      </c>
      <c r="K53" s="54">
        <f t="shared" si="49"/>
      </c>
      <c r="L53" s="65" t="s">
        <v>33</v>
      </c>
      <c r="M53" s="92" t="e">
        <f t="shared" si="50"/>
        <v>#VALUE!</v>
      </c>
      <c r="N53" s="92" t="b">
        <f t="shared" si="51"/>
        <v>1</v>
      </c>
      <c r="O53" s="93">
        <f t="shared" si="52"/>
        <v>0</v>
      </c>
      <c r="P53" s="54">
        <f t="shared" si="53"/>
      </c>
      <c r="Q53" s="55">
        <f t="shared" si="54"/>
        <v>0</v>
      </c>
      <c r="R53" s="54">
        <f t="shared" si="55"/>
      </c>
      <c r="S53" s="65" t="s">
        <v>33</v>
      </c>
      <c r="T53" s="92" t="e">
        <f t="shared" si="56"/>
        <v>#VALUE!</v>
      </c>
      <c r="U53" s="92" t="b">
        <f t="shared" si="57"/>
        <v>1</v>
      </c>
      <c r="V53" s="93">
        <f t="shared" si="58"/>
        <v>0</v>
      </c>
      <c r="W53" s="54">
        <f t="shared" si="59"/>
      </c>
      <c r="X53" s="55">
        <f t="shared" si="60"/>
        <v>0</v>
      </c>
      <c r="Y53" s="54">
        <f t="shared" si="61"/>
      </c>
      <c r="Z53" s="65" t="s">
        <v>33</v>
      </c>
      <c r="AA53" s="92" t="e">
        <f t="shared" si="62"/>
        <v>#VALUE!</v>
      </c>
      <c r="AB53" s="92" t="b">
        <f t="shared" si="63"/>
        <v>1</v>
      </c>
      <c r="AC53" s="93">
        <f t="shared" si="64"/>
        <v>0</v>
      </c>
      <c r="AD53" s="54">
        <f t="shared" si="65"/>
      </c>
    </row>
    <row r="54" spans="1:30" s="94" customFormat="1" ht="19.5" customHeight="1">
      <c r="A54" s="91">
        <f t="shared" si="44"/>
      </c>
      <c r="B54" s="95"/>
      <c r="C54" s="96"/>
      <c r="D54" s="96"/>
      <c r="E54" s="97"/>
      <c r="F54" s="91">
        <f t="shared" si="45"/>
        <v>0</v>
      </c>
      <c r="G54" s="65" t="s">
        <v>33</v>
      </c>
      <c r="H54" s="92" t="e">
        <f t="shared" si="46"/>
        <v>#VALUE!</v>
      </c>
      <c r="I54" s="92" t="b">
        <f t="shared" si="47"/>
        <v>1</v>
      </c>
      <c r="J54" s="93">
        <f t="shared" si="48"/>
        <v>0</v>
      </c>
      <c r="K54" s="54">
        <f t="shared" si="49"/>
      </c>
      <c r="L54" s="65" t="s">
        <v>33</v>
      </c>
      <c r="M54" s="92" t="e">
        <f t="shared" si="50"/>
        <v>#VALUE!</v>
      </c>
      <c r="N54" s="92" t="b">
        <f t="shared" si="51"/>
        <v>1</v>
      </c>
      <c r="O54" s="93">
        <f t="shared" si="52"/>
        <v>0</v>
      </c>
      <c r="P54" s="54">
        <f t="shared" si="53"/>
      </c>
      <c r="Q54" s="56">
        <f t="shared" si="54"/>
        <v>0</v>
      </c>
      <c r="R54" s="57">
        <f t="shared" si="55"/>
      </c>
      <c r="S54" s="65" t="s">
        <v>33</v>
      </c>
      <c r="T54" s="92" t="e">
        <f t="shared" si="56"/>
        <v>#VALUE!</v>
      </c>
      <c r="U54" s="92" t="b">
        <f t="shared" si="57"/>
        <v>1</v>
      </c>
      <c r="V54" s="93">
        <f t="shared" si="58"/>
        <v>0</v>
      </c>
      <c r="W54" s="54">
        <f t="shared" si="59"/>
      </c>
      <c r="X54" s="56">
        <f t="shared" si="60"/>
        <v>0</v>
      </c>
      <c r="Y54" s="57">
        <f t="shared" si="61"/>
      </c>
      <c r="Z54" s="65" t="s">
        <v>33</v>
      </c>
      <c r="AA54" s="92" t="e">
        <f t="shared" si="62"/>
        <v>#VALUE!</v>
      </c>
      <c r="AB54" s="92" t="b">
        <f t="shared" si="63"/>
        <v>1</v>
      </c>
      <c r="AC54" s="93">
        <f t="shared" si="64"/>
        <v>0</v>
      </c>
      <c r="AD54" s="54">
        <f t="shared" si="65"/>
      </c>
    </row>
  </sheetData>
  <sheetProtection/>
  <printOptions/>
  <pageMargins left="0.29" right="0.16" top="1.1811023622047245" bottom="0.7874015748031497" header="0.5118110236220472" footer="0.5118110236220472"/>
  <pageSetup fitToHeight="2" horizontalDpi="300" verticalDpi="300" orientation="landscape" paperSize="9" scale="60" r:id="rId1"/>
  <headerFooter alignWithMargins="0">
    <oddHeader>&amp;R&amp;10&amp;P/&amp;N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zoomScalePageLayoutView="0" workbookViewId="0" topLeftCell="A1">
      <pane xSplit="5" ySplit="4" topLeftCell="F5" activePane="bottomRight" state="frozen"/>
      <selection pane="topLeft" activeCell="A3" sqref="A3"/>
      <selection pane="topRight" activeCell="A3" sqref="A3"/>
      <selection pane="bottomLeft" activeCell="C22" sqref="C22"/>
      <selection pane="bottomRight" activeCell="AG39" sqref="AG39"/>
    </sheetView>
  </sheetViews>
  <sheetFormatPr defaultColWidth="9.00390625" defaultRowHeight="12.75"/>
  <cols>
    <col min="1" max="1" width="9.00390625" style="47" customWidth="1"/>
    <col min="2" max="2" width="7.875" style="48" customWidth="1"/>
    <col min="3" max="3" width="44.125" style="47" customWidth="1"/>
    <col min="4" max="4" width="13.125" style="47" customWidth="1"/>
    <col min="5" max="5" width="13.625" style="47" customWidth="1"/>
    <col min="6" max="6" width="13.625" style="50" customWidth="1"/>
    <col min="7" max="7" width="9.375" style="48" bestFit="1" customWidth="1"/>
    <col min="8" max="9" width="0" style="48" hidden="1" customWidth="1"/>
    <col min="10" max="10" width="9.125" style="98" customWidth="1"/>
    <col min="11" max="12" width="9.125" style="48" customWidth="1"/>
    <col min="13" max="13" width="10.375" style="48" hidden="1" customWidth="1"/>
    <col min="14" max="14" width="0" style="48" hidden="1" customWidth="1"/>
    <col min="15" max="15" width="9.125" style="98" customWidth="1"/>
    <col min="16" max="18" width="9.125" style="48" customWidth="1"/>
    <col min="19" max="19" width="0.37109375" style="48" customWidth="1"/>
    <col min="20" max="21" width="0" style="48" hidden="1" customWidth="1"/>
    <col min="22" max="22" width="0.12890625" style="98" hidden="1" customWidth="1"/>
    <col min="23" max="23" width="3.50390625" style="48" hidden="1" customWidth="1"/>
    <col min="24" max="24" width="3.125" style="48" customWidth="1"/>
    <col min="25" max="26" width="9.125" style="48" customWidth="1"/>
    <col min="27" max="28" width="0" style="48" hidden="1" customWidth="1"/>
    <col min="29" max="29" width="9.125" style="98" customWidth="1"/>
    <col min="30" max="30" width="8.125" style="48" customWidth="1"/>
    <col min="31" max="16384" width="9.00390625" style="47" customWidth="1"/>
  </cols>
  <sheetData>
    <row r="1" spans="6:30" s="1" customFormat="1" ht="25.5" customHeight="1">
      <c r="F1" s="2"/>
      <c r="G1" s="3" t="s">
        <v>31</v>
      </c>
      <c r="H1" s="60"/>
      <c r="I1" s="60"/>
      <c r="J1" s="4" t="s">
        <v>27</v>
      </c>
      <c r="K1" s="5" t="s">
        <v>32</v>
      </c>
      <c r="L1" s="3" t="s">
        <v>31</v>
      </c>
      <c r="M1" s="60"/>
      <c r="N1" s="60"/>
      <c r="O1" s="4" t="s">
        <v>27</v>
      </c>
      <c r="P1" s="5" t="s">
        <v>32</v>
      </c>
      <c r="S1" s="3" t="s">
        <v>31</v>
      </c>
      <c r="T1" s="60"/>
      <c r="U1" s="60"/>
      <c r="V1" s="4" t="s">
        <v>27</v>
      </c>
      <c r="W1" s="5" t="s">
        <v>32</v>
      </c>
      <c r="Z1" s="3" t="s">
        <v>31</v>
      </c>
      <c r="AA1" s="60"/>
      <c r="AB1" s="60"/>
      <c r="AC1" s="4" t="s">
        <v>27</v>
      </c>
      <c r="AD1" s="5" t="s">
        <v>32</v>
      </c>
    </row>
    <row r="2" spans="2:30" s="6" customFormat="1" ht="20.25" customHeight="1">
      <c r="B2" s="7"/>
      <c r="F2" s="8"/>
      <c r="G2" s="9">
        <v>990</v>
      </c>
      <c r="H2" s="61"/>
      <c r="I2" s="61"/>
      <c r="J2" s="10">
        <v>110</v>
      </c>
      <c r="K2" s="11">
        <v>30</v>
      </c>
      <c r="L2" s="9">
        <v>1080</v>
      </c>
      <c r="M2" s="61"/>
      <c r="N2" s="61"/>
      <c r="O2" s="10">
        <v>110</v>
      </c>
      <c r="P2" s="11">
        <v>30</v>
      </c>
      <c r="Q2" s="7"/>
      <c r="R2" s="7"/>
      <c r="S2" s="9"/>
      <c r="T2" s="61"/>
      <c r="U2" s="61"/>
      <c r="V2" s="10"/>
      <c r="W2" s="11"/>
      <c r="X2" s="7"/>
      <c r="Y2" s="7"/>
      <c r="Z2" s="9">
        <v>720</v>
      </c>
      <c r="AA2" s="61"/>
      <c r="AB2" s="61"/>
      <c r="AC2" s="10">
        <v>110</v>
      </c>
      <c r="AD2" s="11">
        <v>30</v>
      </c>
    </row>
    <row r="3" spans="1:30" s="67" customFormat="1" ht="32.25">
      <c r="A3" s="12" t="s">
        <v>0</v>
      </c>
      <c r="B3" s="12"/>
      <c r="C3" s="12" t="s">
        <v>36</v>
      </c>
      <c r="F3" s="68"/>
      <c r="G3" s="69"/>
      <c r="H3" s="70"/>
      <c r="I3" s="70"/>
      <c r="J3" s="71" t="s">
        <v>1</v>
      </c>
      <c r="K3" s="72"/>
      <c r="L3" s="73"/>
      <c r="M3" s="74"/>
      <c r="N3" s="74"/>
      <c r="O3" s="75" t="s">
        <v>2</v>
      </c>
      <c r="P3" s="76"/>
      <c r="Q3" s="77" t="s">
        <v>3</v>
      </c>
      <c r="R3" s="78" t="s">
        <v>3</v>
      </c>
      <c r="S3" s="73"/>
      <c r="T3" s="74"/>
      <c r="U3" s="74"/>
      <c r="V3" s="75" t="s">
        <v>5</v>
      </c>
      <c r="W3" s="76"/>
      <c r="X3" s="79" t="s">
        <v>6</v>
      </c>
      <c r="Y3" s="78" t="s">
        <v>6</v>
      </c>
      <c r="Z3" s="73"/>
      <c r="AA3" s="74"/>
      <c r="AB3" s="74"/>
      <c r="AC3" s="75" t="s">
        <v>8</v>
      </c>
      <c r="AD3" s="76"/>
    </row>
    <row r="4" spans="1:30" s="90" customFormat="1" ht="19.5" customHeight="1">
      <c r="A4" s="24" t="s">
        <v>9</v>
      </c>
      <c r="B4" s="80" t="s">
        <v>10</v>
      </c>
      <c r="C4" s="81" t="s">
        <v>30</v>
      </c>
      <c r="D4" s="81" t="s">
        <v>11</v>
      </c>
      <c r="E4" s="82" t="s">
        <v>12</v>
      </c>
      <c r="F4" s="24" t="s">
        <v>13</v>
      </c>
      <c r="G4" s="83" t="s">
        <v>14</v>
      </c>
      <c r="H4" s="84" t="s">
        <v>28</v>
      </c>
      <c r="I4" s="84" t="s">
        <v>29</v>
      </c>
      <c r="J4" s="28" t="s">
        <v>15</v>
      </c>
      <c r="K4" s="85" t="s">
        <v>9</v>
      </c>
      <c r="L4" s="83" t="s">
        <v>14</v>
      </c>
      <c r="M4" s="84" t="s">
        <v>28</v>
      </c>
      <c r="N4" s="84" t="s">
        <v>29</v>
      </c>
      <c r="O4" s="28" t="s">
        <v>15</v>
      </c>
      <c r="P4" s="85" t="s">
        <v>9</v>
      </c>
      <c r="Q4" s="86" t="s">
        <v>15</v>
      </c>
      <c r="R4" s="87" t="s">
        <v>18</v>
      </c>
      <c r="S4" s="83" t="s">
        <v>14</v>
      </c>
      <c r="T4" s="88"/>
      <c r="U4" s="88"/>
      <c r="V4" s="28" t="s">
        <v>15</v>
      </c>
      <c r="W4" s="85" t="s">
        <v>9</v>
      </c>
      <c r="X4" s="89" t="s">
        <v>15</v>
      </c>
      <c r="Y4" s="87" t="s">
        <v>18</v>
      </c>
      <c r="Z4" s="83" t="s">
        <v>14</v>
      </c>
      <c r="AA4" s="88"/>
      <c r="AB4" s="88"/>
      <c r="AC4" s="28" t="s">
        <v>15</v>
      </c>
      <c r="AD4" s="85" t="s">
        <v>9</v>
      </c>
    </row>
    <row r="5" spans="1:30" s="94" customFormat="1" ht="19.5" customHeight="1">
      <c r="A5" s="91">
        <f aca="true" t="shared" si="0" ref="A5:A50">IF(F5=0,"",RANK(F5,$F$5:$F$50,0))</f>
        <v>1</v>
      </c>
      <c r="B5" s="34">
        <v>35</v>
      </c>
      <c r="C5" s="101" t="s">
        <v>74</v>
      </c>
      <c r="D5" s="36" t="s">
        <v>69</v>
      </c>
      <c r="E5" s="37" t="s">
        <v>70</v>
      </c>
      <c r="F5" s="91">
        <f aca="true" t="shared" si="1" ref="F5:F50">J5+O5+V5+AC5</f>
        <v>2976.8518518518517</v>
      </c>
      <c r="G5" s="65">
        <v>130</v>
      </c>
      <c r="H5" s="92">
        <f aca="true" t="shared" si="2" ref="H5:H50">1000*((G$2+MIN(G$5:G$50)-G5)/G$2)</f>
        <v>1000</v>
      </c>
      <c r="I5" s="92" t="b">
        <f aca="true" t="shared" si="3" ref="I5:I50">ISERROR(H5)</f>
        <v>0</v>
      </c>
      <c r="J5" s="93">
        <f aca="true" t="shared" si="4" ref="J5:J50">IF(I5=FALSE(),IF(H5&gt;0,H5,1),0)</f>
        <v>1000</v>
      </c>
      <c r="K5" s="54">
        <f aca="true" t="shared" si="5" ref="K5:K50">IF(J5=0,"",RANK(J5,J$5:J$50,0))</f>
        <v>1</v>
      </c>
      <c r="L5" s="65">
        <v>25</v>
      </c>
      <c r="M5" s="92">
        <f aca="true" t="shared" si="6" ref="M5:M50">1000*((L$2+MIN(L$5:L$50)-L5)/L$2)</f>
        <v>976.8518518518518</v>
      </c>
      <c r="N5" s="92" t="b">
        <f aca="true" t="shared" si="7" ref="N5:N50">ISERROR(M5)</f>
        <v>0</v>
      </c>
      <c r="O5" s="93">
        <f aca="true" t="shared" si="8" ref="O5:O50">IF(N5=FALSE(),IF(M5&gt;0,M5,1),0)</f>
        <v>976.8518518518518</v>
      </c>
      <c r="P5" s="54">
        <f aca="true" t="shared" si="9" ref="P5:P50">IF(O5=0,"",RANK(O5,O$5:O$50,0))</f>
        <v>4</v>
      </c>
      <c r="Q5" s="55">
        <f aca="true" t="shared" si="10" ref="Q5:Q50">J5+O5</f>
        <v>1976.8518518518517</v>
      </c>
      <c r="R5" s="54">
        <f aca="true" t="shared" si="11" ref="R5:R50">IF(Q5=0,"",RANK(Q5,Q$5:Q$50,0))</f>
        <v>1</v>
      </c>
      <c r="S5" s="65" t="s">
        <v>33</v>
      </c>
      <c r="T5" s="92" t="e">
        <f aca="true" t="shared" si="12" ref="T5:T50">1000*((S$2+MIN(S$5:S$50)-S5)/S$2)</f>
        <v>#VALUE!</v>
      </c>
      <c r="U5" s="92" t="b">
        <f aca="true" t="shared" si="13" ref="U5:U50">ISERROR(T5)</f>
        <v>1</v>
      </c>
      <c r="V5" s="93">
        <f aca="true" t="shared" si="14" ref="V5:V50">IF(U5=FALSE(),IF(T5&gt;0,T5,1),0)</f>
        <v>0</v>
      </c>
      <c r="W5" s="54">
        <f aca="true" t="shared" si="15" ref="W5:W50">IF(V5=0,"",RANK(V5,V$5:V$50,0))</f>
      </c>
      <c r="X5" s="55">
        <f aca="true" t="shared" si="16" ref="X5:X50">J5+O5+V5</f>
        <v>1976.8518518518517</v>
      </c>
      <c r="Y5" s="54">
        <f aca="true" t="shared" si="17" ref="Y5:Y50">IF(X5=0,"",RANK(X5,X$5:X$50,0))</f>
        <v>1</v>
      </c>
      <c r="Z5" s="65">
        <v>0</v>
      </c>
      <c r="AA5" s="92">
        <f aca="true" t="shared" si="18" ref="AA5:AA50">1000*((Z$2+MIN(Z$5:Z$50)-Z5)/Z$2)</f>
        <v>1000</v>
      </c>
      <c r="AB5" s="92" t="b">
        <f aca="true" t="shared" si="19" ref="AB5:AB50">ISERROR(AA5)</f>
        <v>0</v>
      </c>
      <c r="AC5" s="93">
        <f aca="true" t="shared" si="20" ref="AC5:AC50">IF(AB5=FALSE(),IF(AA5&gt;0,AA5,1),0)</f>
        <v>1000</v>
      </c>
      <c r="AD5" s="54">
        <f aca="true" t="shared" si="21" ref="AD5:AD50">IF(AC5=0,"",RANK(AC5,AC$5:AC$50,0))</f>
        <v>1</v>
      </c>
    </row>
    <row r="6" spans="1:30" s="94" customFormat="1" ht="19.5" customHeight="1">
      <c r="A6" s="91">
        <f t="shared" si="0"/>
        <v>2</v>
      </c>
      <c r="B6" s="39">
        <v>18</v>
      </c>
      <c r="C6" s="40" t="s">
        <v>123</v>
      </c>
      <c r="D6" s="41" t="s">
        <v>58</v>
      </c>
      <c r="E6" s="42" t="s">
        <v>59</v>
      </c>
      <c r="F6" s="91">
        <f t="shared" si="1"/>
        <v>2947.811447811448</v>
      </c>
      <c r="G6" s="65">
        <v>156</v>
      </c>
      <c r="H6" s="92">
        <f t="shared" si="2"/>
        <v>973.7373737373738</v>
      </c>
      <c r="I6" s="92" t="b">
        <f t="shared" si="3"/>
        <v>0</v>
      </c>
      <c r="J6" s="93">
        <f t="shared" si="4"/>
        <v>973.7373737373738</v>
      </c>
      <c r="K6" s="54">
        <f t="shared" si="5"/>
        <v>6</v>
      </c>
      <c r="L6" s="65">
        <v>28</v>
      </c>
      <c r="M6" s="92">
        <f t="shared" si="6"/>
        <v>974.0740740740741</v>
      </c>
      <c r="N6" s="92" t="b">
        <f t="shared" si="7"/>
        <v>0</v>
      </c>
      <c r="O6" s="93">
        <f t="shared" si="8"/>
        <v>974.0740740740741</v>
      </c>
      <c r="P6" s="54">
        <f t="shared" si="9"/>
        <v>16</v>
      </c>
      <c r="Q6" s="55">
        <f t="shared" si="10"/>
        <v>1947.811447811448</v>
      </c>
      <c r="R6" s="54">
        <f t="shared" si="11"/>
        <v>5</v>
      </c>
      <c r="S6" s="65" t="s">
        <v>33</v>
      </c>
      <c r="T6" s="92" t="e">
        <f t="shared" si="12"/>
        <v>#VALUE!</v>
      </c>
      <c r="U6" s="92" t="b">
        <f t="shared" si="13"/>
        <v>1</v>
      </c>
      <c r="V6" s="93">
        <f t="shared" si="14"/>
        <v>0</v>
      </c>
      <c r="W6" s="54">
        <f t="shared" si="15"/>
      </c>
      <c r="X6" s="55">
        <f t="shared" si="16"/>
        <v>1947.811447811448</v>
      </c>
      <c r="Y6" s="54">
        <f t="shared" si="17"/>
        <v>5</v>
      </c>
      <c r="Z6" s="65">
        <v>0</v>
      </c>
      <c r="AA6" s="92">
        <f t="shared" si="18"/>
        <v>1000</v>
      </c>
      <c r="AB6" s="92" t="b">
        <f t="shared" si="19"/>
        <v>0</v>
      </c>
      <c r="AC6" s="93">
        <f t="shared" si="20"/>
        <v>1000</v>
      </c>
      <c r="AD6" s="54">
        <f t="shared" si="21"/>
        <v>1</v>
      </c>
    </row>
    <row r="7" spans="1:30" s="94" customFormat="1" ht="19.5" customHeight="1">
      <c r="A7" s="91">
        <f t="shared" si="0"/>
        <v>3</v>
      </c>
      <c r="B7" s="39">
        <v>7</v>
      </c>
      <c r="C7" s="40" t="s">
        <v>43</v>
      </c>
      <c r="D7" s="41" t="s">
        <v>38</v>
      </c>
      <c r="E7" s="42" t="s">
        <v>39</v>
      </c>
      <c r="F7" s="91">
        <f t="shared" si="1"/>
        <v>2927.3569023569025</v>
      </c>
      <c r="G7" s="65">
        <v>179</v>
      </c>
      <c r="H7" s="92">
        <f t="shared" si="2"/>
        <v>950.5050505050506</v>
      </c>
      <c r="I7" s="92" t="b">
        <f t="shared" si="3"/>
        <v>0</v>
      </c>
      <c r="J7" s="93">
        <f t="shared" si="4"/>
        <v>950.5050505050506</v>
      </c>
      <c r="K7" s="54">
        <f t="shared" si="5"/>
        <v>8</v>
      </c>
      <c r="L7" s="65">
        <v>25</v>
      </c>
      <c r="M7" s="92">
        <f t="shared" si="6"/>
        <v>976.8518518518518</v>
      </c>
      <c r="N7" s="92" t="b">
        <f t="shared" si="7"/>
        <v>0</v>
      </c>
      <c r="O7" s="93">
        <f t="shared" si="8"/>
        <v>976.8518518518518</v>
      </c>
      <c r="P7" s="54">
        <f t="shared" si="9"/>
        <v>4</v>
      </c>
      <c r="Q7" s="55">
        <f t="shared" si="10"/>
        <v>1927.3569023569025</v>
      </c>
      <c r="R7" s="54">
        <f t="shared" si="11"/>
        <v>8</v>
      </c>
      <c r="S7" s="65" t="s">
        <v>33</v>
      </c>
      <c r="T7" s="92" t="e">
        <f t="shared" si="12"/>
        <v>#VALUE!</v>
      </c>
      <c r="U7" s="92" t="b">
        <f t="shared" si="13"/>
        <v>1</v>
      </c>
      <c r="V7" s="93">
        <f t="shared" si="14"/>
        <v>0</v>
      </c>
      <c r="W7" s="54">
        <f t="shared" si="15"/>
      </c>
      <c r="X7" s="55">
        <f t="shared" si="16"/>
        <v>1927.3569023569025</v>
      </c>
      <c r="Y7" s="54">
        <f t="shared" si="17"/>
        <v>8</v>
      </c>
      <c r="Z7" s="65">
        <v>0</v>
      </c>
      <c r="AA7" s="92">
        <f t="shared" si="18"/>
        <v>1000</v>
      </c>
      <c r="AB7" s="92" t="b">
        <f t="shared" si="19"/>
        <v>0</v>
      </c>
      <c r="AC7" s="93">
        <f t="shared" si="20"/>
        <v>1000</v>
      </c>
      <c r="AD7" s="54">
        <f t="shared" si="21"/>
        <v>1</v>
      </c>
    </row>
    <row r="8" spans="1:30" s="94" customFormat="1" ht="19.5" customHeight="1">
      <c r="A8" s="91">
        <f t="shared" si="0"/>
        <v>4</v>
      </c>
      <c r="B8" s="39">
        <v>8</v>
      </c>
      <c r="C8" s="40" t="s">
        <v>44</v>
      </c>
      <c r="D8" s="41" t="s">
        <v>38</v>
      </c>
      <c r="E8" s="42" t="s">
        <v>45</v>
      </c>
      <c r="F8" s="91">
        <f t="shared" si="1"/>
        <v>2893.013468013468</v>
      </c>
      <c r="G8" s="65">
        <v>213</v>
      </c>
      <c r="H8" s="92">
        <f t="shared" si="2"/>
        <v>916.1616161616162</v>
      </c>
      <c r="I8" s="92" t="b">
        <f t="shared" si="3"/>
        <v>0</v>
      </c>
      <c r="J8" s="93">
        <f t="shared" si="4"/>
        <v>916.1616161616162</v>
      </c>
      <c r="K8" s="54">
        <f t="shared" si="5"/>
        <v>9</v>
      </c>
      <c r="L8" s="65">
        <v>25</v>
      </c>
      <c r="M8" s="92">
        <f t="shared" si="6"/>
        <v>976.8518518518518</v>
      </c>
      <c r="N8" s="92" t="b">
        <f t="shared" si="7"/>
        <v>0</v>
      </c>
      <c r="O8" s="93">
        <f t="shared" si="8"/>
        <v>976.8518518518518</v>
      </c>
      <c r="P8" s="54">
        <f t="shared" si="9"/>
        <v>4</v>
      </c>
      <c r="Q8" s="55">
        <f t="shared" si="10"/>
        <v>1893.013468013468</v>
      </c>
      <c r="R8" s="54">
        <f t="shared" si="11"/>
        <v>9</v>
      </c>
      <c r="S8" s="65" t="s">
        <v>33</v>
      </c>
      <c r="T8" s="92" t="e">
        <f t="shared" si="12"/>
        <v>#VALUE!</v>
      </c>
      <c r="U8" s="92" t="b">
        <f t="shared" si="13"/>
        <v>1</v>
      </c>
      <c r="V8" s="93">
        <f t="shared" si="14"/>
        <v>0</v>
      </c>
      <c r="W8" s="54">
        <f t="shared" si="15"/>
      </c>
      <c r="X8" s="55">
        <f t="shared" si="16"/>
        <v>1893.013468013468</v>
      </c>
      <c r="Y8" s="54">
        <f t="shared" si="17"/>
        <v>9</v>
      </c>
      <c r="Z8" s="65">
        <v>0</v>
      </c>
      <c r="AA8" s="92">
        <f t="shared" si="18"/>
        <v>1000</v>
      </c>
      <c r="AB8" s="92" t="b">
        <f t="shared" si="19"/>
        <v>0</v>
      </c>
      <c r="AC8" s="93">
        <f t="shared" si="20"/>
        <v>1000</v>
      </c>
      <c r="AD8" s="54">
        <f t="shared" si="21"/>
        <v>1</v>
      </c>
    </row>
    <row r="9" spans="1:30" s="94" customFormat="1" ht="19.5" customHeight="1">
      <c r="A9" s="91">
        <f t="shared" si="0"/>
        <v>5</v>
      </c>
      <c r="B9" s="39">
        <v>17</v>
      </c>
      <c r="C9" s="40" t="s">
        <v>57</v>
      </c>
      <c r="D9" s="41" t="s">
        <v>56</v>
      </c>
      <c r="E9" s="42" t="s">
        <v>49</v>
      </c>
      <c r="F9" s="91">
        <f t="shared" si="1"/>
        <v>2809.175084175084</v>
      </c>
      <c r="G9" s="65">
        <v>131</v>
      </c>
      <c r="H9" s="92">
        <f t="shared" si="2"/>
        <v>998.989898989899</v>
      </c>
      <c r="I9" s="92" t="b">
        <f t="shared" si="3"/>
        <v>0</v>
      </c>
      <c r="J9" s="93">
        <f t="shared" si="4"/>
        <v>998.989898989899</v>
      </c>
      <c r="K9" s="54">
        <f t="shared" si="5"/>
        <v>2</v>
      </c>
      <c r="L9" s="65">
        <v>25</v>
      </c>
      <c r="M9" s="92">
        <f t="shared" si="6"/>
        <v>976.8518518518518</v>
      </c>
      <c r="N9" s="92" t="b">
        <f t="shared" si="7"/>
        <v>0</v>
      </c>
      <c r="O9" s="93">
        <f t="shared" si="8"/>
        <v>976.8518518518518</v>
      </c>
      <c r="P9" s="54">
        <f t="shared" si="9"/>
        <v>4</v>
      </c>
      <c r="Q9" s="55">
        <f t="shared" si="10"/>
        <v>1975.8417508417508</v>
      </c>
      <c r="R9" s="54">
        <f t="shared" si="11"/>
        <v>2</v>
      </c>
      <c r="S9" s="65" t="s">
        <v>33</v>
      </c>
      <c r="T9" s="92" t="e">
        <f t="shared" si="12"/>
        <v>#VALUE!</v>
      </c>
      <c r="U9" s="92" t="b">
        <f t="shared" si="13"/>
        <v>1</v>
      </c>
      <c r="V9" s="93">
        <f t="shared" si="14"/>
        <v>0</v>
      </c>
      <c r="W9" s="54">
        <f t="shared" si="15"/>
      </c>
      <c r="X9" s="55">
        <f t="shared" si="16"/>
        <v>1975.8417508417508</v>
      </c>
      <c r="Y9" s="54">
        <f t="shared" si="17"/>
        <v>2</v>
      </c>
      <c r="Z9" s="65">
        <v>120</v>
      </c>
      <c r="AA9" s="92">
        <f t="shared" si="18"/>
        <v>833.3333333333334</v>
      </c>
      <c r="AB9" s="92" t="b">
        <f t="shared" si="19"/>
        <v>0</v>
      </c>
      <c r="AC9" s="93">
        <f t="shared" si="20"/>
        <v>833.3333333333334</v>
      </c>
      <c r="AD9" s="54">
        <f t="shared" si="21"/>
        <v>14</v>
      </c>
    </row>
    <row r="10" spans="1:30" s="94" customFormat="1" ht="19.5" customHeight="1">
      <c r="A10" s="91">
        <f t="shared" si="0"/>
        <v>6</v>
      </c>
      <c r="B10" s="39">
        <v>31</v>
      </c>
      <c r="C10" s="42" t="s">
        <v>71</v>
      </c>
      <c r="D10" s="41" t="s">
        <v>69</v>
      </c>
      <c r="E10" s="42" t="s">
        <v>70</v>
      </c>
      <c r="F10" s="91">
        <f t="shared" si="1"/>
        <v>2794.276094276094</v>
      </c>
      <c r="G10" s="65">
        <v>132</v>
      </c>
      <c r="H10" s="92">
        <f t="shared" si="2"/>
        <v>997.9797979797979</v>
      </c>
      <c r="I10" s="92" t="b">
        <f t="shared" si="3"/>
        <v>0</v>
      </c>
      <c r="J10" s="93">
        <f t="shared" si="4"/>
        <v>997.9797979797979</v>
      </c>
      <c r="K10" s="54">
        <f t="shared" si="5"/>
        <v>3</v>
      </c>
      <c r="L10" s="65">
        <v>25</v>
      </c>
      <c r="M10" s="92">
        <f t="shared" si="6"/>
        <v>976.8518518518518</v>
      </c>
      <c r="N10" s="92" t="b">
        <f t="shared" si="7"/>
        <v>0</v>
      </c>
      <c r="O10" s="93">
        <f t="shared" si="8"/>
        <v>976.8518518518518</v>
      </c>
      <c r="P10" s="54">
        <f t="shared" si="9"/>
        <v>4</v>
      </c>
      <c r="Q10" s="55">
        <f t="shared" si="10"/>
        <v>1974.8316498316499</v>
      </c>
      <c r="R10" s="54">
        <f t="shared" si="11"/>
        <v>3</v>
      </c>
      <c r="S10" s="65" t="s">
        <v>33</v>
      </c>
      <c r="T10" s="92" t="e">
        <f t="shared" si="12"/>
        <v>#VALUE!</v>
      </c>
      <c r="U10" s="92" t="b">
        <f t="shared" si="13"/>
        <v>1</v>
      </c>
      <c r="V10" s="93">
        <f t="shared" si="14"/>
        <v>0</v>
      </c>
      <c r="W10" s="54">
        <f t="shared" si="15"/>
      </c>
      <c r="X10" s="55">
        <f t="shared" si="16"/>
        <v>1974.8316498316499</v>
      </c>
      <c r="Y10" s="54">
        <f t="shared" si="17"/>
        <v>3</v>
      </c>
      <c r="Z10" s="65">
        <v>130</v>
      </c>
      <c r="AA10" s="92">
        <f t="shared" si="18"/>
        <v>819.4444444444445</v>
      </c>
      <c r="AB10" s="92" t="b">
        <f t="shared" si="19"/>
        <v>0</v>
      </c>
      <c r="AC10" s="93">
        <f t="shared" si="20"/>
        <v>819.4444444444445</v>
      </c>
      <c r="AD10" s="54">
        <f t="shared" si="21"/>
        <v>22</v>
      </c>
    </row>
    <row r="11" spans="1:30" s="94" customFormat="1" ht="19.5" customHeight="1">
      <c r="A11" s="91">
        <f t="shared" si="0"/>
        <v>7</v>
      </c>
      <c r="B11" s="39">
        <v>34</v>
      </c>
      <c r="C11" s="42" t="s">
        <v>73</v>
      </c>
      <c r="D11" s="41" t="s">
        <v>69</v>
      </c>
      <c r="E11" s="42" t="s">
        <v>70</v>
      </c>
      <c r="F11" s="91">
        <f t="shared" si="1"/>
        <v>2781.734006734007</v>
      </c>
      <c r="G11" s="65">
        <v>314</v>
      </c>
      <c r="H11" s="92">
        <f t="shared" si="2"/>
        <v>814.1414141414142</v>
      </c>
      <c r="I11" s="92" t="b">
        <f t="shared" si="3"/>
        <v>0</v>
      </c>
      <c r="J11" s="93">
        <f t="shared" si="4"/>
        <v>814.1414141414142</v>
      </c>
      <c r="K11" s="54">
        <f t="shared" si="5"/>
        <v>10</v>
      </c>
      <c r="L11" s="65">
        <v>35</v>
      </c>
      <c r="M11" s="92">
        <f t="shared" si="6"/>
        <v>967.5925925925926</v>
      </c>
      <c r="N11" s="92" t="b">
        <f t="shared" si="7"/>
        <v>0</v>
      </c>
      <c r="O11" s="93">
        <f t="shared" si="8"/>
        <v>967.5925925925926</v>
      </c>
      <c r="P11" s="54">
        <f t="shared" si="9"/>
        <v>18</v>
      </c>
      <c r="Q11" s="55">
        <f t="shared" si="10"/>
        <v>1781.734006734007</v>
      </c>
      <c r="R11" s="54">
        <f t="shared" si="11"/>
        <v>10</v>
      </c>
      <c r="S11" s="65" t="s">
        <v>33</v>
      </c>
      <c r="T11" s="92" t="e">
        <f t="shared" si="12"/>
        <v>#VALUE!</v>
      </c>
      <c r="U11" s="92" t="b">
        <f t="shared" si="13"/>
        <v>1</v>
      </c>
      <c r="V11" s="93">
        <f t="shared" si="14"/>
        <v>0</v>
      </c>
      <c r="W11" s="54">
        <f t="shared" si="15"/>
      </c>
      <c r="X11" s="55">
        <f t="shared" si="16"/>
        <v>1781.734006734007</v>
      </c>
      <c r="Y11" s="54">
        <f t="shared" si="17"/>
        <v>10</v>
      </c>
      <c r="Z11" s="65">
        <v>0</v>
      </c>
      <c r="AA11" s="92">
        <f t="shared" si="18"/>
        <v>1000</v>
      </c>
      <c r="AB11" s="92" t="b">
        <f t="shared" si="19"/>
        <v>0</v>
      </c>
      <c r="AC11" s="93">
        <f t="shared" si="20"/>
        <v>1000</v>
      </c>
      <c r="AD11" s="54">
        <f t="shared" si="21"/>
        <v>1</v>
      </c>
    </row>
    <row r="12" spans="1:30" s="94" customFormat="1" ht="19.5" customHeight="1">
      <c r="A12" s="91">
        <f t="shared" si="0"/>
        <v>8</v>
      </c>
      <c r="B12" s="39">
        <v>15</v>
      </c>
      <c r="C12" s="40" t="s">
        <v>53</v>
      </c>
      <c r="D12" s="41" t="s">
        <v>54</v>
      </c>
      <c r="E12" s="42" t="s">
        <v>49</v>
      </c>
      <c r="F12" s="91">
        <f t="shared" si="1"/>
        <v>2777.3569023569025</v>
      </c>
      <c r="G12" s="65">
        <v>135</v>
      </c>
      <c r="H12" s="92">
        <f t="shared" si="2"/>
        <v>994.9494949494949</v>
      </c>
      <c r="I12" s="92" t="b">
        <f t="shared" si="3"/>
        <v>0</v>
      </c>
      <c r="J12" s="93">
        <f t="shared" si="4"/>
        <v>994.9494949494949</v>
      </c>
      <c r="K12" s="54">
        <f t="shared" si="5"/>
        <v>4</v>
      </c>
      <c r="L12" s="65">
        <v>25</v>
      </c>
      <c r="M12" s="92">
        <f t="shared" si="6"/>
        <v>976.8518518518518</v>
      </c>
      <c r="N12" s="92" t="b">
        <f t="shared" si="7"/>
        <v>0</v>
      </c>
      <c r="O12" s="93">
        <f t="shared" si="8"/>
        <v>976.8518518518518</v>
      </c>
      <c r="P12" s="54">
        <f t="shared" si="9"/>
        <v>4</v>
      </c>
      <c r="Q12" s="55">
        <f t="shared" si="10"/>
        <v>1971.8013468013469</v>
      </c>
      <c r="R12" s="54">
        <f t="shared" si="11"/>
        <v>4</v>
      </c>
      <c r="S12" s="65" t="s">
        <v>33</v>
      </c>
      <c r="T12" s="92" t="e">
        <f t="shared" si="12"/>
        <v>#VALUE!</v>
      </c>
      <c r="U12" s="92" t="b">
        <f t="shared" si="13"/>
        <v>1</v>
      </c>
      <c r="V12" s="93">
        <f t="shared" si="14"/>
        <v>0</v>
      </c>
      <c r="W12" s="54">
        <f t="shared" si="15"/>
      </c>
      <c r="X12" s="55">
        <f t="shared" si="16"/>
        <v>1971.8013468013469</v>
      </c>
      <c r="Y12" s="54">
        <f t="shared" si="17"/>
        <v>4</v>
      </c>
      <c r="Z12" s="65">
        <v>140</v>
      </c>
      <c r="AA12" s="92">
        <f t="shared" si="18"/>
        <v>805.5555555555555</v>
      </c>
      <c r="AB12" s="92" t="b">
        <f t="shared" si="19"/>
        <v>0</v>
      </c>
      <c r="AC12" s="93">
        <f t="shared" si="20"/>
        <v>805.5555555555555</v>
      </c>
      <c r="AD12" s="54">
        <f t="shared" si="21"/>
        <v>26</v>
      </c>
    </row>
    <row r="13" spans="1:30" s="94" customFormat="1" ht="19.5" customHeight="1">
      <c r="A13" s="91">
        <f t="shared" si="0"/>
        <v>9</v>
      </c>
      <c r="B13" s="39">
        <v>48</v>
      </c>
      <c r="C13" s="42" t="s">
        <v>91</v>
      </c>
      <c r="D13" s="41" t="s">
        <v>58</v>
      </c>
      <c r="E13" s="42" t="s">
        <v>59</v>
      </c>
      <c r="F13" s="91">
        <f t="shared" si="1"/>
        <v>2752.188552188552</v>
      </c>
      <c r="G13" s="65">
        <v>170</v>
      </c>
      <c r="H13" s="92">
        <f t="shared" si="2"/>
        <v>959.5959595959596</v>
      </c>
      <c r="I13" s="92" t="b">
        <f t="shared" si="3"/>
        <v>0</v>
      </c>
      <c r="J13" s="93">
        <f t="shared" si="4"/>
        <v>959.5959595959596</v>
      </c>
      <c r="K13" s="54">
        <f t="shared" si="5"/>
        <v>7</v>
      </c>
      <c r="L13" s="65">
        <v>29</v>
      </c>
      <c r="M13" s="92">
        <f t="shared" si="6"/>
        <v>973.148148148148</v>
      </c>
      <c r="N13" s="92" t="b">
        <f t="shared" si="7"/>
        <v>0</v>
      </c>
      <c r="O13" s="93">
        <f t="shared" si="8"/>
        <v>973.148148148148</v>
      </c>
      <c r="P13" s="54">
        <f t="shared" si="9"/>
        <v>17</v>
      </c>
      <c r="Q13" s="55">
        <f t="shared" si="10"/>
        <v>1932.7441077441076</v>
      </c>
      <c r="R13" s="54">
        <f t="shared" si="11"/>
        <v>7</v>
      </c>
      <c r="S13" s="65" t="s">
        <v>33</v>
      </c>
      <c r="T13" s="92" t="e">
        <f t="shared" si="12"/>
        <v>#VALUE!</v>
      </c>
      <c r="U13" s="92" t="b">
        <f t="shared" si="13"/>
        <v>1</v>
      </c>
      <c r="V13" s="93">
        <f t="shared" si="14"/>
        <v>0</v>
      </c>
      <c r="W13" s="54">
        <f t="shared" si="15"/>
      </c>
      <c r="X13" s="55">
        <f t="shared" si="16"/>
        <v>1932.7441077441076</v>
      </c>
      <c r="Y13" s="54">
        <f t="shared" si="17"/>
        <v>7</v>
      </c>
      <c r="Z13" s="65">
        <v>130</v>
      </c>
      <c r="AA13" s="92">
        <f t="shared" si="18"/>
        <v>819.4444444444445</v>
      </c>
      <c r="AB13" s="92" t="b">
        <f t="shared" si="19"/>
        <v>0</v>
      </c>
      <c r="AC13" s="93">
        <f t="shared" si="20"/>
        <v>819.4444444444445</v>
      </c>
      <c r="AD13" s="54">
        <f t="shared" si="21"/>
        <v>22</v>
      </c>
    </row>
    <row r="14" spans="1:30" s="94" customFormat="1" ht="19.5" customHeight="1">
      <c r="A14" s="91">
        <f t="shared" si="0"/>
        <v>10</v>
      </c>
      <c r="B14" s="39">
        <v>33</v>
      </c>
      <c r="C14" s="42" t="s">
        <v>72</v>
      </c>
      <c r="D14" s="41" t="s">
        <v>69</v>
      </c>
      <c r="E14" s="42" t="s">
        <v>70</v>
      </c>
      <c r="F14" s="91">
        <f t="shared" si="1"/>
        <v>2727.3569023569025</v>
      </c>
      <c r="G14" s="65">
        <v>377</v>
      </c>
      <c r="H14" s="92">
        <f t="shared" si="2"/>
        <v>750.5050505050505</v>
      </c>
      <c r="I14" s="92" t="b">
        <f t="shared" si="3"/>
        <v>0</v>
      </c>
      <c r="J14" s="93">
        <f t="shared" si="4"/>
        <v>750.5050505050505</v>
      </c>
      <c r="K14" s="54">
        <f t="shared" si="5"/>
        <v>11</v>
      </c>
      <c r="L14" s="65">
        <v>25</v>
      </c>
      <c r="M14" s="92">
        <f t="shared" si="6"/>
        <v>976.8518518518518</v>
      </c>
      <c r="N14" s="92" t="b">
        <f t="shared" si="7"/>
        <v>0</v>
      </c>
      <c r="O14" s="93">
        <f t="shared" si="8"/>
        <v>976.8518518518518</v>
      </c>
      <c r="P14" s="54">
        <f t="shared" si="9"/>
        <v>4</v>
      </c>
      <c r="Q14" s="55">
        <f t="shared" si="10"/>
        <v>1727.3569023569023</v>
      </c>
      <c r="R14" s="54">
        <f t="shared" si="11"/>
        <v>11</v>
      </c>
      <c r="S14" s="65" t="s">
        <v>33</v>
      </c>
      <c r="T14" s="92" t="e">
        <f t="shared" si="12"/>
        <v>#VALUE!</v>
      </c>
      <c r="U14" s="92" t="b">
        <f t="shared" si="13"/>
        <v>1</v>
      </c>
      <c r="V14" s="93">
        <f t="shared" si="14"/>
        <v>0</v>
      </c>
      <c r="W14" s="54">
        <f t="shared" si="15"/>
      </c>
      <c r="X14" s="55">
        <f t="shared" si="16"/>
        <v>1727.3569023569023</v>
      </c>
      <c r="Y14" s="54">
        <f t="shared" si="17"/>
        <v>11</v>
      </c>
      <c r="Z14" s="65">
        <v>0</v>
      </c>
      <c r="AA14" s="92">
        <f t="shared" si="18"/>
        <v>1000</v>
      </c>
      <c r="AB14" s="92" t="b">
        <f t="shared" si="19"/>
        <v>0</v>
      </c>
      <c r="AC14" s="93">
        <f t="shared" si="20"/>
        <v>1000</v>
      </c>
      <c r="AD14" s="54">
        <f t="shared" si="21"/>
        <v>1</v>
      </c>
    </row>
    <row r="15" spans="1:30" s="94" customFormat="1" ht="19.5" customHeight="1">
      <c r="A15" s="91">
        <f t="shared" si="0"/>
        <v>11</v>
      </c>
      <c r="B15" s="39">
        <v>32</v>
      </c>
      <c r="C15" s="42" t="s">
        <v>100</v>
      </c>
      <c r="D15" s="41" t="s">
        <v>69</v>
      </c>
      <c r="E15" s="42" t="s">
        <v>70</v>
      </c>
      <c r="F15" s="91">
        <f t="shared" si="1"/>
        <v>2709.175084175084</v>
      </c>
      <c r="G15" s="65">
        <v>395</v>
      </c>
      <c r="H15" s="92">
        <f t="shared" si="2"/>
        <v>732.3232323232323</v>
      </c>
      <c r="I15" s="92" t="b">
        <f t="shared" si="3"/>
        <v>0</v>
      </c>
      <c r="J15" s="93">
        <f t="shared" si="4"/>
        <v>732.3232323232323</v>
      </c>
      <c r="K15" s="54">
        <f t="shared" si="5"/>
        <v>13</v>
      </c>
      <c r="L15" s="65">
        <v>25</v>
      </c>
      <c r="M15" s="92">
        <f t="shared" si="6"/>
        <v>976.8518518518518</v>
      </c>
      <c r="N15" s="92" t="b">
        <f t="shared" si="7"/>
        <v>0</v>
      </c>
      <c r="O15" s="93">
        <f t="shared" si="8"/>
        <v>976.8518518518518</v>
      </c>
      <c r="P15" s="54">
        <f t="shared" si="9"/>
        <v>4</v>
      </c>
      <c r="Q15" s="55">
        <f t="shared" si="10"/>
        <v>1709.175084175084</v>
      </c>
      <c r="R15" s="54">
        <f t="shared" si="11"/>
        <v>12</v>
      </c>
      <c r="S15" s="65" t="s">
        <v>33</v>
      </c>
      <c r="T15" s="92" t="e">
        <f t="shared" si="12"/>
        <v>#VALUE!</v>
      </c>
      <c r="U15" s="92" t="b">
        <f t="shared" si="13"/>
        <v>1</v>
      </c>
      <c r="V15" s="93">
        <f t="shared" si="14"/>
        <v>0</v>
      </c>
      <c r="W15" s="54">
        <f t="shared" si="15"/>
      </c>
      <c r="X15" s="55">
        <f t="shared" si="16"/>
        <v>1709.175084175084</v>
      </c>
      <c r="Y15" s="54">
        <f t="shared" si="17"/>
        <v>12</v>
      </c>
      <c r="Z15" s="65">
        <v>0</v>
      </c>
      <c r="AA15" s="92">
        <f t="shared" si="18"/>
        <v>1000</v>
      </c>
      <c r="AB15" s="92" t="b">
        <f t="shared" si="19"/>
        <v>0</v>
      </c>
      <c r="AC15" s="93">
        <f t="shared" si="20"/>
        <v>1000</v>
      </c>
      <c r="AD15" s="54">
        <f t="shared" si="21"/>
        <v>1</v>
      </c>
    </row>
    <row r="16" spans="1:30" s="94" customFormat="1" ht="19.5" customHeight="1">
      <c r="A16" s="91">
        <f t="shared" si="0"/>
        <v>12</v>
      </c>
      <c r="B16" s="39">
        <v>2</v>
      </c>
      <c r="C16" s="40" t="s">
        <v>40</v>
      </c>
      <c r="D16" s="41" t="s">
        <v>38</v>
      </c>
      <c r="E16" s="42" t="s">
        <v>39</v>
      </c>
      <c r="F16" s="91">
        <f t="shared" si="1"/>
        <v>2701.094276094276</v>
      </c>
      <c r="G16" s="65">
        <v>381</v>
      </c>
      <c r="H16" s="92">
        <f t="shared" si="2"/>
        <v>746.4646464646465</v>
      </c>
      <c r="I16" s="92" t="b">
        <f t="shared" si="3"/>
        <v>0</v>
      </c>
      <c r="J16" s="93">
        <f t="shared" si="4"/>
        <v>746.4646464646465</v>
      </c>
      <c r="K16" s="54">
        <f t="shared" si="5"/>
        <v>12</v>
      </c>
      <c r="L16" s="65">
        <v>49</v>
      </c>
      <c r="M16" s="92">
        <f t="shared" si="6"/>
        <v>954.6296296296296</v>
      </c>
      <c r="N16" s="92" t="b">
        <f t="shared" si="7"/>
        <v>0</v>
      </c>
      <c r="O16" s="93">
        <f t="shared" si="8"/>
        <v>954.6296296296296</v>
      </c>
      <c r="P16" s="54">
        <f t="shared" si="9"/>
        <v>25</v>
      </c>
      <c r="Q16" s="55">
        <f t="shared" si="10"/>
        <v>1701.0942760942762</v>
      </c>
      <c r="R16" s="54">
        <f t="shared" si="11"/>
        <v>13</v>
      </c>
      <c r="S16" s="65" t="s">
        <v>33</v>
      </c>
      <c r="T16" s="92" t="e">
        <f t="shared" si="12"/>
        <v>#VALUE!</v>
      </c>
      <c r="U16" s="92" t="b">
        <f t="shared" si="13"/>
        <v>1</v>
      </c>
      <c r="V16" s="93">
        <f t="shared" si="14"/>
        <v>0</v>
      </c>
      <c r="W16" s="54">
        <f t="shared" si="15"/>
      </c>
      <c r="X16" s="55">
        <f t="shared" si="16"/>
        <v>1701.0942760942762</v>
      </c>
      <c r="Y16" s="54">
        <f t="shared" si="17"/>
        <v>13</v>
      </c>
      <c r="Z16" s="65">
        <v>0</v>
      </c>
      <c r="AA16" s="92">
        <f t="shared" si="18"/>
        <v>1000</v>
      </c>
      <c r="AB16" s="92" t="b">
        <f t="shared" si="19"/>
        <v>0</v>
      </c>
      <c r="AC16" s="93">
        <f t="shared" si="20"/>
        <v>1000</v>
      </c>
      <c r="AD16" s="54">
        <f t="shared" si="21"/>
        <v>1</v>
      </c>
    </row>
    <row r="17" spans="1:30" s="94" customFormat="1" ht="19.5" customHeight="1">
      <c r="A17" s="91">
        <f t="shared" si="0"/>
        <v>13</v>
      </c>
      <c r="B17" s="39">
        <v>1</v>
      </c>
      <c r="C17" s="40" t="s">
        <v>37</v>
      </c>
      <c r="D17" s="41" t="s">
        <v>38</v>
      </c>
      <c r="E17" s="42" t="s">
        <v>39</v>
      </c>
      <c r="F17" s="91">
        <f t="shared" si="1"/>
        <v>2608.333333333333</v>
      </c>
      <c r="G17" s="65">
        <v>152</v>
      </c>
      <c r="H17" s="92">
        <f t="shared" si="2"/>
        <v>977.7777777777777</v>
      </c>
      <c r="I17" s="92" t="b">
        <f t="shared" si="3"/>
        <v>0</v>
      </c>
      <c r="J17" s="93">
        <f t="shared" si="4"/>
        <v>977.7777777777777</v>
      </c>
      <c r="K17" s="54">
        <f t="shared" si="5"/>
        <v>5</v>
      </c>
      <c r="L17" s="65">
        <v>36</v>
      </c>
      <c r="M17" s="92">
        <f t="shared" si="6"/>
        <v>966.6666666666666</v>
      </c>
      <c r="N17" s="92" t="b">
        <f t="shared" si="7"/>
        <v>0</v>
      </c>
      <c r="O17" s="93">
        <f t="shared" si="8"/>
        <v>966.6666666666666</v>
      </c>
      <c r="P17" s="54">
        <f t="shared" si="9"/>
        <v>21</v>
      </c>
      <c r="Q17" s="55">
        <f t="shared" si="10"/>
        <v>1944.4444444444443</v>
      </c>
      <c r="R17" s="54">
        <f t="shared" si="11"/>
        <v>6</v>
      </c>
      <c r="S17" s="65" t="s">
        <v>33</v>
      </c>
      <c r="T17" s="92" t="e">
        <f t="shared" si="12"/>
        <v>#VALUE!</v>
      </c>
      <c r="U17" s="92" t="b">
        <f t="shared" si="13"/>
        <v>1</v>
      </c>
      <c r="V17" s="93">
        <f t="shared" si="14"/>
        <v>0</v>
      </c>
      <c r="W17" s="54">
        <f t="shared" si="15"/>
      </c>
      <c r="X17" s="55">
        <f t="shared" si="16"/>
        <v>1944.4444444444443</v>
      </c>
      <c r="Y17" s="54">
        <f t="shared" si="17"/>
        <v>6</v>
      </c>
      <c r="Z17" s="65">
        <v>242</v>
      </c>
      <c r="AA17" s="92">
        <f t="shared" si="18"/>
        <v>663.8888888888889</v>
      </c>
      <c r="AB17" s="92" t="b">
        <f t="shared" si="19"/>
        <v>0</v>
      </c>
      <c r="AC17" s="93">
        <f t="shared" si="20"/>
        <v>663.8888888888889</v>
      </c>
      <c r="AD17" s="54">
        <f t="shared" si="21"/>
        <v>33</v>
      </c>
    </row>
    <row r="18" spans="1:30" s="94" customFormat="1" ht="19.5" customHeight="1">
      <c r="A18" s="91">
        <f t="shared" si="0"/>
        <v>14</v>
      </c>
      <c r="B18" s="39">
        <v>19</v>
      </c>
      <c r="C18" s="40" t="s">
        <v>60</v>
      </c>
      <c r="D18" s="41" t="s">
        <v>58</v>
      </c>
      <c r="E18" s="42" t="s">
        <v>59</v>
      </c>
      <c r="F18" s="91">
        <f t="shared" si="1"/>
        <v>2603.2828282828286</v>
      </c>
      <c r="G18" s="65">
        <v>509</v>
      </c>
      <c r="H18" s="92">
        <f t="shared" si="2"/>
        <v>617.1717171717172</v>
      </c>
      <c r="I18" s="92" t="b">
        <f t="shared" si="3"/>
        <v>0</v>
      </c>
      <c r="J18" s="93">
        <f t="shared" si="4"/>
        <v>617.1717171717172</v>
      </c>
      <c r="K18" s="54">
        <f t="shared" si="5"/>
        <v>17</v>
      </c>
      <c r="L18" s="65">
        <v>0</v>
      </c>
      <c r="M18" s="92">
        <f t="shared" si="6"/>
        <v>1000</v>
      </c>
      <c r="N18" s="92" t="b">
        <f t="shared" si="7"/>
        <v>0</v>
      </c>
      <c r="O18" s="93">
        <f t="shared" si="8"/>
        <v>1000</v>
      </c>
      <c r="P18" s="54">
        <f t="shared" si="9"/>
        <v>1</v>
      </c>
      <c r="Q18" s="55">
        <f t="shared" si="10"/>
        <v>1617.1717171717173</v>
      </c>
      <c r="R18" s="54">
        <f t="shared" si="11"/>
        <v>15</v>
      </c>
      <c r="S18" s="65" t="s">
        <v>33</v>
      </c>
      <c r="T18" s="92" t="e">
        <f t="shared" si="12"/>
        <v>#VALUE!</v>
      </c>
      <c r="U18" s="92" t="b">
        <f t="shared" si="13"/>
        <v>1</v>
      </c>
      <c r="V18" s="93">
        <f t="shared" si="14"/>
        <v>0</v>
      </c>
      <c r="W18" s="54">
        <f t="shared" si="15"/>
      </c>
      <c r="X18" s="55">
        <f t="shared" si="16"/>
        <v>1617.1717171717173</v>
      </c>
      <c r="Y18" s="54">
        <f t="shared" si="17"/>
        <v>15</v>
      </c>
      <c r="Z18" s="65">
        <v>10</v>
      </c>
      <c r="AA18" s="92">
        <f t="shared" si="18"/>
        <v>986.1111111111112</v>
      </c>
      <c r="AB18" s="92" t="b">
        <f t="shared" si="19"/>
        <v>0</v>
      </c>
      <c r="AC18" s="93">
        <f t="shared" si="20"/>
        <v>986.1111111111112</v>
      </c>
      <c r="AD18" s="54">
        <f t="shared" si="21"/>
        <v>10</v>
      </c>
    </row>
    <row r="19" spans="1:30" s="94" customFormat="1" ht="19.5" customHeight="1">
      <c r="A19" s="91">
        <f t="shared" si="0"/>
        <v>15</v>
      </c>
      <c r="B19" s="39">
        <v>22</v>
      </c>
      <c r="C19" s="42" t="s">
        <v>119</v>
      </c>
      <c r="D19" s="41" t="s">
        <v>58</v>
      </c>
      <c r="E19" s="42" t="s">
        <v>59</v>
      </c>
      <c r="F19" s="91">
        <f t="shared" si="1"/>
        <v>2536.784511784512</v>
      </c>
      <c r="G19" s="65">
        <v>540</v>
      </c>
      <c r="H19" s="92">
        <f t="shared" si="2"/>
        <v>585.8585858585859</v>
      </c>
      <c r="I19" s="92" t="b">
        <f t="shared" si="3"/>
        <v>0</v>
      </c>
      <c r="J19" s="93">
        <f t="shared" si="4"/>
        <v>585.8585858585859</v>
      </c>
      <c r="K19" s="54">
        <f t="shared" si="5"/>
        <v>21</v>
      </c>
      <c r="L19" s="65">
        <v>38</v>
      </c>
      <c r="M19" s="92">
        <f t="shared" si="6"/>
        <v>964.8148148148148</v>
      </c>
      <c r="N19" s="92" t="b">
        <f t="shared" si="7"/>
        <v>0</v>
      </c>
      <c r="O19" s="93">
        <f t="shared" si="8"/>
        <v>964.8148148148148</v>
      </c>
      <c r="P19" s="54">
        <f t="shared" si="9"/>
        <v>22</v>
      </c>
      <c r="Q19" s="55">
        <f t="shared" si="10"/>
        <v>1550.6734006734007</v>
      </c>
      <c r="R19" s="54">
        <f t="shared" si="11"/>
        <v>19</v>
      </c>
      <c r="S19" s="65" t="s">
        <v>33</v>
      </c>
      <c r="T19" s="92" t="e">
        <f t="shared" si="12"/>
        <v>#VALUE!</v>
      </c>
      <c r="U19" s="92" t="b">
        <f t="shared" si="13"/>
        <v>1</v>
      </c>
      <c r="V19" s="93">
        <f t="shared" si="14"/>
        <v>0</v>
      </c>
      <c r="W19" s="54">
        <f t="shared" si="15"/>
      </c>
      <c r="X19" s="55">
        <f t="shared" si="16"/>
        <v>1550.6734006734007</v>
      </c>
      <c r="Y19" s="54">
        <f t="shared" si="17"/>
        <v>19</v>
      </c>
      <c r="Z19" s="65">
        <v>10</v>
      </c>
      <c r="AA19" s="92">
        <f t="shared" si="18"/>
        <v>986.1111111111112</v>
      </c>
      <c r="AB19" s="92" t="b">
        <f t="shared" si="19"/>
        <v>0</v>
      </c>
      <c r="AC19" s="93">
        <f t="shared" si="20"/>
        <v>986.1111111111112</v>
      </c>
      <c r="AD19" s="54">
        <f t="shared" si="21"/>
        <v>10</v>
      </c>
    </row>
    <row r="20" spans="1:30" s="94" customFormat="1" ht="19.5" customHeight="1">
      <c r="A20" s="91">
        <f t="shared" si="0"/>
        <v>16</v>
      </c>
      <c r="B20" s="39">
        <v>16</v>
      </c>
      <c r="C20" s="40" t="s">
        <v>55</v>
      </c>
      <c r="D20" s="41" t="s">
        <v>130</v>
      </c>
      <c r="E20" s="42" t="s">
        <v>49</v>
      </c>
      <c r="F20" s="91">
        <f t="shared" si="1"/>
        <v>2523.9898989898993</v>
      </c>
      <c r="G20" s="65">
        <v>395</v>
      </c>
      <c r="H20" s="92">
        <f t="shared" si="2"/>
        <v>732.3232323232323</v>
      </c>
      <c r="I20" s="92" t="b">
        <f t="shared" si="3"/>
        <v>0</v>
      </c>
      <c r="J20" s="93">
        <f t="shared" si="4"/>
        <v>732.3232323232323</v>
      </c>
      <c r="K20" s="54">
        <f t="shared" si="5"/>
        <v>13</v>
      </c>
      <c r="L20" s="65">
        <v>45</v>
      </c>
      <c r="M20" s="92">
        <f t="shared" si="6"/>
        <v>958.3333333333334</v>
      </c>
      <c r="N20" s="92" t="b">
        <f t="shared" si="7"/>
        <v>0</v>
      </c>
      <c r="O20" s="93">
        <f t="shared" si="8"/>
        <v>958.3333333333334</v>
      </c>
      <c r="P20" s="54">
        <f t="shared" si="9"/>
        <v>24</v>
      </c>
      <c r="Q20" s="55">
        <f t="shared" si="10"/>
        <v>1690.6565656565658</v>
      </c>
      <c r="R20" s="54">
        <f t="shared" si="11"/>
        <v>14</v>
      </c>
      <c r="S20" s="65" t="s">
        <v>33</v>
      </c>
      <c r="T20" s="92" t="e">
        <f t="shared" si="12"/>
        <v>#VALUE!</v>
      </c>
      <c r="U20" s="92" t="b">
        <f t="shared" si="13"/>
        <v>1</v>
      </c>
      <c r="V20" s="93">
        <f t="shared" si="14"/>
        <v>0</v>
      </c>
      <c r="W20" s="54">
        <f t="shared" si="15"/>
      </c>
      <c r="X20" s="55">
        <f t="shared" si="16"/>
        <v>1690.6565656565658</v>
      </c>
      <c r="Y20" s="54">
        <f t="shared" si="17"/>
        <v>14</v>
      </c>
      <c r="Z20" s="65">
        <v>120</v>
      </c>
      <c r="AA20" s="92">
        <f t="shared" si="18"/>
        <v>833.3333333333334</v>
      </c>
      <c r="AB20" s="92" t="b">
        <f t="shared" si="19"/>
        <v>0</v>
      </c>
      <c r="AC20" s="93">
        <f t="shared" si="20"/>
        <v>833.3333333333334</v>
      </c>
      <c r="AD20" s="54">
        <f t="shared" si="21"/>
        <v>14</v>
      </c>
    </row>
    <row r="21" spans="1:30" s="94" customFormat="1" ht="19.5" customHeight="1">
      <c r="A21" s="91">
        <f t="shared" si="0"/>
        <v>17</v>
      </c>
      <c r="B21" s="39">
        <v>21</v>
      </c>
      <c r="C21" s="40" t="s">
        <v>62</v>
      </c>
      <c r="D21" s="41" t="s">
        <v>58</v>
      </c>
      <c r="E21" s="42" t="s">
        <v>59</v>
      </c>
      <c r="F21" s="91">
        <f t="shared" si="1"/>
        <v>2510.3535353535353</v>
      </c>
      <c r="G21" s="65">
        <v>601</v>
      </c>
      <c r="H21" s="92">
        <f t="shared" si="2"/>
        <v>524.2424242424242</v>
      </c>
      <c r="I21" s="92" t="b">
        <f t="shared" si="3"/>
        <v>0</v>
      </c>
      <c r="J21" s="93">
        <f t="shared" si="4"/>
        <v>524.2424242424242</v>
      </c>
      <c r="K21" s="54">
        <f t="shared" si="5"/>
        <v>24</v>
      </c>
      <c r="L21" s="65">
        <v>0</v>
      </c>
      <c r="M21" s="92">
        <f t="shared" si="6"/>
        <v>1000</v>
      </c>
      <c r="N21" s="92" t="b">
        <f t="shared" si="7"/>
        <v>0</v>
      </c>
      <c r="O21" s="93">
        <f t="shared" si="8"/>
        <v>1000</v>
      </c>
      <c r="P21" s="54">
        <f t="shared" si="9"/>
        <v>1</v>
      </c>
      <c r="Q21" s="55">
        <f t="shared" si="10"/>
        <v>1524.2424242424242</v>
      </c>
      <c r="R21" s="54">
        <f t="shared" si="11"/>
        <v>20</v>
      </c>
      <c r="S21" s="65" t="s">
        <v>33</v>
      </c>
      <c r="T21" s="92" t="e">
        <f t="shared" si="12"/>
        <v>#VALUE!</v>
      </c>
      <c r="U21" s="92" t="b">
        <f t="shared" si="13"/>
        <v>1</v>
      </c>
      <c r="V21" s="93">
        <f t="shared" si="14"/>
        <v>0</v>
      </c>
      <c r="W21" s="54">
        <f t="shared" si="15"/>
      </c>
      <c r="X21" s="55">
        <f t="shared" si="16"/>
        <v>1524.2424242424242</v>
      </c>
      <c r="Y21" s="54">
        <f t="shared" si="17"/>
        <v>20</v>
      </c>
      <c r="Z21" s="65">
        <v>10</v>
      </c>
      <c r="AA21" s="92">
        <f t="shared" si="18"/>
        <v>986.1111111111112</v>
      </c>
      <c r="AB21" s="92" t="b">
        <f t="shared" si="19"/>
        <v>0</v>
      </c>
      <c r="AC21" s="93">
        <f t="shared" si="20"/>
        <v>986.1111111111112</v>
      </c>
      <c r="AD21" s="54">
        <f t="shared" si="21"/>
        <v>10</v>
      </c>
    </row>
    <row r="22" spans="1:30" s="94" customFormat="1" ht="19.5" customHeight="1">
      <c r="A22" s="91">
        <f t="shared" si="0"/>
        <v>18</v>
      </c>
      <c r="B22" s="39">
        <v>13</v>
      </c>
      <c r="C22" s="40" t="s">
        <v>125</v>
      </c>
      <c r="D22" s="41" t="s">
        <v>51</v>
      </c>
      <c r="E22" s="42" t="s">
        <v>49</v>
      </c>
      <c r="F22" s="91">
        <f t="shared" si="1"/>
        <v>2403.114478114478</v>
      </c>
      <c r="G22" s="65">
        <v>533</v>
      </c>
      <c r="H22" s="92">
        <f t="shared" si="2"/>
        <v>592.929292929293</v>
      </c>
      <c r="I22" s="92" t="b">
        <f t="shared" si="3"/>
        <v>0</v>
      </c>
      <c r="J22" s="93">
        <f t="shared" si="4"/>
        <v>592.929292929293</v>
      </c>
      <c r="K22" s="54">
        <f t="shared" si="5"/>
        <v>20</v>
      </c>
      <c r="L22" s="65">
        <v>25</v>
      </c>
      <c r="M22" s="92">
        <f t="shared" si="6"/>
        <v>976.8518518518518</v>
      </c>
      <c r="N22" s="92" t="b">
        <f t="shared" si="7"/>
        <v>0</v>
      </c>
      <c r="O22" s="93">
        <f t="shared" si="8"/>
        <v>976.8518518518518</v>
      </c>
      <c r="P22" s="54">
        <f t="shared" si="9"/>
        <v>4</v>
      </c>
      <c r="Q22" s="55">
        <f t="shared" si="10"/>
        <v>1569.7811447811448</v>
      </c>
      <c r="R22" s="54">
        <f t="shared" si="11"/>
        <v>17</v>
      </c>
      <c r="S22" s="65" t="s">
        <v>33</v>
      </c>
      <c r="T22" s="92" t="e">
        <f t="shared" si="12"/>
        <v>#VALUE!</v>
      </c>
      <c r="U22" s="92" t="b">
        <f t="shared" si="13"/>
        <v>1</v>
      </c>
      <c r="V22" s="93">
        <f t="shared" si="14"/>
        <v>0</v>
      </c>
      <c r="W22" s="54">
        <f t="shared" si="15"/>
      </c>
      <c r="X22" s="55">
        <f t="shared" si="16"/>
        <v>1569.7811447811448</v>
      </c>
      <c r="Y22" s="54">
        <f t="shared" si="17"/>
        <v>17</v>
      </c>
      <c r="Z22" s="65">
        <v>120</v>
      </c>
      <c r="AA22" s="92">
        <f t="shared" si="18"/>
        <v>833.3333333333334</v>
      </c>
      <c r="AB22" s="92" t="b">
        <f t="shared" si="19"/>
        <v>0</v>
      </c>
      <c r="AC22" s="93">
        <f t="shared" si="20"/>
        <v>833.3333333333334</v>
      </c>
      <c r="AD22" s="54">
        <f t="shared" si="21"/>
        <v>14</v>
      </c>
    </row>
    <row r="23" spans="1:30" s="94" customFormat="1" ht="19.5" customHeight="1">
      <c r="A23" s="91">
        <f t="shared" si="0"/>
        <v>19</v>
      </c>
      <c r="B23" s="39">
        <v>24</v>
      </c>
      <c r="C23" s="42" t="s">
        <v>63</v>
      </c>
      <c r="D23" s="41" t="s">
        <v>58</v>
      </c>
      <c r="E23" s="42" t="s">
        <v>59</v>
      </c>
      <c r="F23" s="91">
        <f t="shared" si="1"/>
        <v>2375.16835016835</v>
      </c>
      <c r="G23" s="65">
        <v>502</v>
      </c>
      <c r="H23" s="92">
        <f t="shared" si="2"/>
        <v>624.2424242424242</v>
      </c>
      <c r="I23" s="92" t="b">
        <f t="shared" si="3"/>
        <v>0</v>
      </c>
      <c r="J23" s="93">
        <f t="shared" si="4"/>
        <v>624.2424242424242</v>
      </c>
      <c r="K23" s="54">
        <f t="shared" si="5"/>
        <v>16</v>
      </c>
      <c r="L23" s="65">
        <v>38</v>
      </c>
      <c r="M23" s="92">
        <f t="shared" si="6"/>
        <v>964.8148148148148</v>
      </c>
      <c r="N23" s="92" t="b">
        <f t="shared" si="7"/>
        <v>0</v>
      </c>
      <c r="O23" s="93">
        <f t="shared" si="8"/>
        <v>964.8148148148148</v>
      </c>
      <c r="P23" s="54">
        <f t="shared" si="9"/>
        <v>22</v>
      </c>
      <c r="Q23" s="55">
        <f t="shared" si="10"/>
        <v>1589.057239057239</v>
      </c>
      <c r="R23" s="54">
        <f t="shared" si="11"/>
        <v>16</v>
      </c>
      <c r="S23" s="65" t="s">
        <v>33</v>
      </c>
      <c r="T23" s="92" t="e">
        <f t="shared" si="12"/>
        <v>#VALUE!</v>
      </c>
      <c r="U23" s="92" t="b">
        <f t="shared" si="13"/>
        <v>1</v>
      </c>
      <c r="V23" s="93">
        <f t="shared" si="14"/>
        <v>0</v>
      </c>
      <c r="W23" s="54">
        <f t="shared" si="15"/>
      </c>
      <c r="X23" s="55">
        <f t="shared" si="16"/>
        <v>1589.057239057239</v>
      </c>
      <c r="Y23" s="54">
        <f t="shared" si="17"/>
        <v>16</v>
      </c>
      <c r="Z23" s="65">
        <v>154</v>
      </c>
      <c r="AA23" s="92">
        <f t="shared" si="18"/>
        <v>786.1111111111111</v>
      </c>
      <c r="AB23" s="92" t="b">
        <f t="shared" si="19"/>
        <v>0</v>
      </c>
      <c r="AC23" s="93">
        <f t="shared" si="20"/>
        <v>786.1111111111111</v>
      </c>
      <c r="AD23" s="54">
        <f t="shared" si="21"/>
        <v>28</v>
      </c>
    </row>
    <row r="24" spans="1:30" s="94" customFormat="1" ht="19.5" customHeight="1">
      <c r="A24" s="91">
        <f t="shared" si="0"/>
        <v>20</v>
      </c>
      <c r="B24" s="39">
        <v>25</v>
      </c>
      <c r="C24" s="41" t="s">
        <v>64</v>
      </c>
      <c r="D24" s="41" t="s">
        <v>58</v>
      </c>
      <c r="E24" s="42" t="s">
        <v>59</v>
      </c>
      <c r="F24" s="91">
        <f t="shared" si="1"/>
        <v>2374.915824915825</v>
      </c>
      <c r="G24" s="65">
        <v>725</v>
      </c>
      <c r="H24" s="92">
        <f t="shared" si="2"/>
        <v>398.989898989899</v>
      </c>
      <c r="I24" s="92" t="b">
        <f t="shared" si="3"/>
        <v>0</v>
      </c>
      <c r="J24" s="93">
        <f t="shared" si="4"/>
        <v>398.989898989899</v>
      </c>
      <c r="K24" s="54">
        <f t="shared" si="5"/>
        <v>28</v>
      </c>
      <c r="L24" s="65">
        <v>26</v>
      </c>
      <c r="M24" s="92">
        <f t="shared" si="6"/>
        <v>975.925925925926</v>
      </c>
      <c r="N24" s="92" t="b">
        <f t="shared" si="7"/>
        <v>0</v>
      </c>
      <c r="O24" s="93">
        <f t="shared" si="8"/>
        <v>975.925925925926</v>
      </c>
      <c r="P24" s="54">
        <f t="shared" si="9"/>
        <v>15</v>
      </c>
      <c r="Q24" s="55">
        <f t="shared" si="10"/>
        <v>1374.915824915825</v>
      </c>
      <c r="R24" s="54">
        <f t="shared" si="11"/>
        <v>25</v>
      </c>
      <c r="S24" s="65" t="s">
        <v>33</v>
      </c>
      <c r="T24" s="92" t="e">
        <f t="shared" si="12"/>
        <v>#VALUE!</v>
      </c>
      <c r="U24" s="92" t="b">
        <f t="shared" si="13"/>
        <v>1</v>
      </c>
      <c r="V24" s="93">
        <f t="shared" si="14"/>
        <v>0</v>
      </c>
      <c r="W24" s="54">
        <f t="shared" si="15"/>
      </c>
      <c r="X24" s="55">
        <f t="shared" si="16"/>
        <v>1374.915824915825</v>
      </c>
      <c r="Y24" s="54">
        <f t="shared" si="17"/>
        <v>25</v>
      </c>
      <c r="Z24" s="65">
        <v>0</v>
      </c>
      <c r="AA24" s="92">
        <f t="shared" si="18"/>
        <v>1000</v>
      </c>
      <c r="AB24" s="92" t="b">
        <f t="shared" si="19"/>
        <v>0</v>
      </c>
      <c r="AC24" s="93">
        <f t="shared" si="20"/>
        <v>1000</v>
      </c>
      <c r="AD24" s="54">
        <f t="shared" si="21"/>
        <v>1</v>
      </c>
    </row>
    <row r="25" spans="1:30" s="94" customFormat="1" ht="19.5" customHeight="1">
      <c r="A25" s="91">
        <f t="shared" si="0"/>
        <v>21</v>
      </c>
      <c r="B25" s="39">
        <v>14</v>
      </c>
      <c r="C25" s="100" t="s">
        <v>52</v>
      </c>
      <c r="D25" s="41" t="s">
        <v>51</v>
      </c>
      <c r="E25" s="42" t="s">
        <v>49</v>
      </c>
      <c r="F25" s="91">
        <f t="shared" si="1"/>
        <v>2293.013468013468</v>
      </c>
      <c r="G25" s="65">
        <v>620</v>
      </c>
      <c r="H25" s="92">
        <f t="shared" si="2"/>
        <v>505.0505050505051</v>
      </c>
      <c r="I25" s="92" t="b">
        <f t="shared" si="3"/>
        <v>0</v>
      </c>
      <c r="J25" s="93">
        <f t="shared" si="4"/>
        <v>505.0505050505051</v>
      </c>
      <c r="K25" s="54">
        <f t="shared" si="5"/>
        <v>26</v>
      </c>
      <c r="L25" s="65">
        <v>25</v>
      </c>
      <c r="M25" s="92">
        <f t="shared" si="6"/>
        <v>976.8518518518518</v>
      </c>
      <c r="N25" s="92" t="b">
        <f t="shared" si="7"/>
        <v>0</v>
      </c>
      <c r="O25" s="93">
        <f t="shared" si="8"/>
        <v>976.8518518518518</v>
      </c>
      <c r="P25" s="54">
        <f t="shared" si="9"/>
        <v>4</v>
      </c>
      <c r="Q25" s="55">
        <f t="shared" si="10"/>
        <v>1481.902356902357</v>
      </c>
      <c r="R25" s="54">
        <f t="shared" si="11"/>
        <v>21</v>
      </c>
      <c r="S25" s="65" t="s">
        <v>33</v>
      </c>
      <c r="T25" s="92" t="e">
        <f t="shared" si="12"/>
        <v>#VALUE!</v>
      </c>
      <c r="U25" s="92" t="b">
        <f t="shared" si="13"/>
        <v>1</v>
      </c>
      <c r="V25" s="93">
        <f t="shared" si="14"/>
        <v>0</v>
      </c>
      <c r="W25" s="54">
        <f t="shared" si="15"/>
      </c>
      <c r="X25" s="55">
        <f t="shared" si="16"/>
        <v>1481.902356902357</v>
      </c>
      <c r="Y25" s="54">
        <f t="shared" si="17"/>
        <v>21</v>
      </c>
      <c r="Z25" s="65">
        <v>136</v>
      </c>
      <c r="AA25" s="92">
        <f t="shared" si="18"/>
        <v>811.1111111111111</v>
      </c>
      <c r="AB25" s="92" t="b">
        <f t="shared" si="19"/>
        <v>0</v>
      </c>
      <c r="AC25" s="93">
        <f t="shared" si="20"/>
        <v>811.1111111111111</v>
      </c>
      <c r="AD25" s="54">
        <f t="shared" si="21"/>
        <v>25</v>
      </c>
    </row>
    <row r="26" spans="1:30" s="94" customFormat="1" ht="19.5" customHeight="1">
      <c r="A26" s="91">
        <f t="shared" si="0"/>
        <v>22</v>
      </c>
      <c r="B26" s="39">
        <v>47</v>
      </c>
      <c r="C26" s="99" t="s">
        <v>90</v>
      </c>
      <c r="D26" s="41" t="s">
        <v>85</v>
      </c>
      <c r="E26" s="42" t="s">
        <v>86</v>
      </c>
      <c r="F26" s="91">
        <f t="shared" si="1"/>
        <v>2260.984848484848</v>
      </c>
      <c r="G26" s="65">
        <v>544</v>
      </c>
      <c r="H26" s="92">
        <f t="shared" si="2"/>
        <v>581.8181818181818</v>
      </c>
      <c r="I26" s="92" t="b">
        <f t="shared" si="3"/>
        <v>0</v>
      </c>
      <c r="J26" s="93">
        <f t="shared" si="4"/>
        <v>581.8181818181818</v>
      </c>
      <c r="K26" s="54">
        <f t="shared" si="5"/>
        <v>22</v>
      </c>
      <c r="L26" s="65">
        <v>132</v>
      </c>
      <c r="M26" s="92">
        <f t="shared" si="6"/>
        <v>877.7777777777777</v>
      </c>
      <c r="N26" s="92" t="b">
        <f t="shared" si="7"/>
        <v>0</v>
      </c>
      <c r="O26" s="93">
        <f t="shared" si="8"/>
        <v>877.7777777777777</v>
      </c>
      <c r="P26" s="54">
        <f t="shared" si="9"/>
        <v>31</v>
      </c>
      <c r="Q26" s="55">
        <f t="shared" si="10"/>
        <v>1459.5959595959594</v>
      </c>
      <c r="R26" s="54">
        <f t="shared" si="11"/>
        <v>23</v>
      </c>
      <c r="S26" s="65" t="s">
        <v>33</v>
      </c>
      <c r="T26" s="92" t="e">
        <f t="shared" si="12"/>
        <v>#VALUE!</v>
      </c>
      <c r="U26" s="92" t="b">
        <f t="shared" si="13"/>
        <v>1</v>
      </c>
      <c r="V26" s="93">
        <f t="shared" si="14"/>
        <v>0</v>
      </c>
      <c r="W26" s="54">
        <f t="shared" si="15"/>
      </c>
      <c r="X26" s="55">
        <f t="shared" si="16"/>
        <v>1459.5959595959594</v>
      </c>
      <c r="Y26" s="54">
        <f t="shared" si="17"/>
        <v>23</v>
      </c>
      <c r="Z26" s="65">
        <v>143</v>
      </c>
      <c r="AA26" s="92">
        <f t="shared" si="18"/>
        <v>801.3888888888889</v>
      </c>
      <c r="AB26" s="92" t="b">
        <f t="shared" si="19"/>
        <v>0</v>
      </c>
      <c r="AC26" s="93">
        <f t="shared" si="20"/>
        <v>801.3888888888889</v>
      </c>
      <c r="AD26" s="54">
        <f t="shared" si="21"/>
        <v>27</v>
      </c>
    </row>
    <row r="27" spans="1:30" s="94" customFormat="1" ht="19.5" customHeight="1">
      <c r="A27" s="91">
        <f t="shared" si="0"/>
        <v>23</v>
      </c>
      <c r="B27" s="39">
        <v>10</v>
      </c>
      <c r="C27" s="100" t="s">
        <v>47</v>
      </c>
      <c r="D27" s="41" t="s">
        <v>131</v>
      </c>
      <c r="E27" s="42" t="s">
        <v>49</v>
      </c>
      <c r="F27" s="91">
        <f t="shared" si="1"/>
        <v>2222.222222222222</v>
      </c>
      <c r="G27" s="65">
        <v>460</v>
      </c>
      <c r="H27" s="92">
        <f t="shared" si="2"/>
        <v>666.6666666666666</v>
      </c>
      <c r="I27" s="92" t="b">
        <f t="shared" si="3"/>
        <v>0</v>
      </c>
      <c r="J27" s="93">
        <f t="shared" si="4"/>
        <v>666.6666666666666</v>
      </c>
      <c r="K27" s="54">
        <f t="shared" si="5"/>
        <v>15</v>
      </c>
      <c r="L27" s="65">
        <v>120</v>
      </c>
      <c r="M27" s="92">
        <f t="shared" si="6"/>
        <v>888.8888888888888</v>
      </c>
      <c r="N27" s="92" t="b">
        <f t="shared" si="7"/>
        <v>0</v>
      </c>
      <c r="O27" s="93">
        <f t="shared" si="8"/>
        <v>888.8888888888888</v>
      </c>
      <c r="P27" s="54">
        <f t="shared" si="9"/>
        <v>28</v>
      </c>
      <c r="Q27" s="55">
        <f t="shared" si="10"/>
        <v>1555.5555555555554</v>
      </c>
      <c r="R27" s="54">
        <f t="shared" si="11"/>
        <v>18</v>
      </c>
      <c r="S27" s="65" t="s">
        <v>33</v>
      </c>
      <c r="T27" s="92" t="e">
        <f t="shared" si="12"/>
        <v>#VALUE!</v>
      </c>
      <c r="U27" s="92" t="b">
        <f t="shared" si="13"/>
        <v>1</v>
      </c>
      <c r="V27" s="93">
        <f t="shared" si="14"/>
        <v>0</v>
      </c>
      <c r="W27" s="54">
        <f t="shared" si="15"/>
      </c>
      <c r="X27" s="55">
        <f t="shared" si="16"/>
        <v>1555.5555555555554</v>
      </c>
      <c r="Y27" s="54">
        <f t="shared" si="17"/>
        <v>18</v>
      </c>
      <c r="Z27" s="65">
        <v>240</v>
      </c>
      <c r="AA27" s="92">
        <f t="shared" si="18"/>
        <v>666.6666666666666</v>
      </c>
      <c r="AB27" s="92" t="b">
        <f t="shared" si="19"/>
        <v>0</v>
      </c>
      <c r="AC27" s="93">
        <f t="shared" si="20"/>
        <v>666.6666666666666</v>
      </c>
      <c r="AD27" s="54">
        <f t="shared" si="21"/>
        <v>30</v>
      </c>
    </row>
    <row r="28" spans="1:30" s="94" customFormat="1" ht="19.5" customHeight="1">
      <c r="A28" s="91">
        <f t="shared" si="0"/>
        <v>24</v>
      </c>
      <c r="B28" s="39">
        <v>11</v>
      </c>
      <c r="C28" s="100" t="s">
        <v>50</v>
      </c>
      <c r="D28" s="41" t="s">
        <v>131</v>
      </c>
      <c r="E28" s="42" t="s">
        <v>49</v>
      </c>
      <c r="F28" s="91">
        <f t="shared" si="1"/>
        <v>2180.9764309764314</v>
      </c>
      <c r="G28" s="65">
        <v>741</v>
      </c>
      <c r="H28" s="92">
        <f t="shared" si="2"/>
        <v>382.82828282828285</v>
      </c>
      <c r="I28" s="92" t="b">
        <f t="shared" si="3"/>
        <v>0</v>
      </c>
      <c r="J28" s="93">
        <f t="shared" si="4"/>
        <v>382.82828282828285</v>
      </c>
      <c r="K28" s="54">
        <f t="shared" si="5"/>
        <v>29</v>
      </c>
      <c r="L28" s="65">
        <v>35</v>
      </c>
      <c r="M28" s="92">
        <f t="shared" si="6"/>
        <v>967.5925925925926</v>
      </c>
      <c r="N28" s="92" t="b">
        <f t="shared" si="7"/>
        <v>0</v>
      </c>
      <c r="O28" s="93">
        <f t="shared" si="8"/>
        <v>967.5925925925926</v>
      </c>
      <c r="P28" s="54">
        <f t="shared" si="9"/>
        <v>18</v>
      </c>
      <c r="Q28" s="55">
        <f t="shared" si="10"/>
        <v>1350.4208754208755</v>
      </c>
      <c r="R28" s="54">
        <f t="shared" si="11"/>
        <v>26</v>
      </c>
      <c r="S28" s="65" t="s">
        <v>33</v>
      </c>
      <c r="T28" s="92" t="e">
        <f t="shared" si="12"/>
        <v>#VALUE!</v>
      </c>
      <c r="U28" s="92" t="b">
        <f t="shared" si="13"/>
        <v>1</v>
      </c>
      <c r="V28" s="93">
        <f t="shared" si="14"/>
        <v>0</v>
      </c>
      <c r="W28" s="54">
        <f t="shared" si="15"/>
      </c>
      <c r="X28" s="55">
        <f t="shared" si="16"/>
        <v>1350.4208754208755</v>
      </c>
      <c r="Y28" s="54">
        <f t="shared" si="17"/>
        <v>26</v>
      </c>
      <c r="Z28" s="65">
        <v>122</v>
      </c>
      <c r="AA28" s="92">
        <f t="shared" si="18"/>
        <v>830.5555555555557</v>
      </c>
      <c r="AB28" s="92" t="b">
        <f t="shared" si="19"/>
        <v>0</v>
      </c>
      <c r="AC28" s="93">
        <f t="shared" si="20"/>
        <v>830.5555555555557</v>
      </c>
      <c r="AD28" s="54">
        <f t="shared" si="21"/>
        <v>20</v>
      </c>
    </row>
    <row r="29" spans="1:30" s="94" customFormat="1" ht="19.5" customHeight="1">
      <c r="A29" s="91">
        <f t="shared" si="0"/>
        <v>25</v>
      </c>
      <c r="B29" s="39">
        <v>46</v>
      </c>
      <c r="C29" s="41" t="s">
        <v>89</v>
      </c>
      <c r="D29" s="41" t="s">
        <v>85</v>
      </c>
      <c r="E29" s="42" t="s">
        <v>86</v>
      </c>
      <c r="F29" s="91">
        <f t="shared" si="1"/>
        <v>2143.8973063973062</v>
      </c>
      <c r="G29" s="65">
        <v>516</v>
      </c>
      <c r="H29" s="92">
        <f t="shared" si="2"/>
        <v>610.1010101010102</v>
      </c>
      <c r="I29" s="92" t="b">
        <f t="shared" si="3"/>
        <v>0</v>
      </c>
      <c r="J29" s="93">
        <f t="shared" si="4"/>
        <v>610.1010101010102</v>
      </c>
      <c r="K29" s="54">
        <f t="shared" si="5"/>
        <v>19</v>
      </c>
      <c r="L29" s="65">
        <v>142</v>
      </c>
      <c r="M29" s="92">
        <f t="shared" si="6"/>
        <v>868.5185185185185</v>
      </c>
      <c r="N29" s="92" t="b">
        <f t="shared" si="7"/>
        <v>0</v>
      </c>
      <c r="O29" s="93">
        <f t="shared" si="8"/>
        <v>868.5185185185185</v>
      </c>
      <c r="P29" s="54">
        <f t="shared" si="9"/>
        <v>33</v>
      </c>
      <c r="Q29" s="55">
        <f t="shared" si="10"/>
        <v>1478.6195286195286</v>
      </c>
      <c r="R29" s="54">
        <f t="shared" si="11"/>
        <v>22</v>
      </c>
      <c r="S29" s="65" t="s">
        <v>33</v>
      </c>
      <c r="T29" s="92" t="e">
        <f t="shared" si="12"/>
        <v>#VALUE!</v>
      </c>
      <c r="U29" s="92" t="b">
        <f t="shared" si="13"/>
        <v>1</v>
      </c>
      <c r="V29" s="93">
        <f t="shared" si="14"/>
        <v>0</v>
      </c>
      <c r="W29" s="54">
        <f t="shared" si="15"/>
      </c>
      <c r="X29" s="55">
        <f t="shared" si="16"/>
        <v>1478.6195286195286</v>
      </c>
      <c r="Y29" s="54">
        <f t="shared" si="17"/>
        <v>22</v>
      </c>
      <c r="Z29" s="65">
        <v>241</v>
      </c>
      <c r="AA29" s="92">
        <f t="shared" si="18"/>
        <v>665.2777777777777</v>
      </c>
      <c r="AB29" s="92" t="b">
        <f t="shared" si="19"/>
        <v>0</v>
      </c>
      <c r="AC29" s="93">
        <f t="shared" si="20"/>
        <v>665.2777777777777</v>
      </c>
      <c r="AD29" s="54">
        <f t="shared" si="21"/>
        <v>32</v>
      </c>
    </row>
    <row r="30" spans="1:30" s="94" customFormat="1" ht="19.5" customHeight="1">
      <c r="A30" s="91">
        <f t="shared" si="0"/>
        <v>26</v>
      </c>
      <c r="B30" s="39">
        <v>36</v>
      </c>
      <c r="C30" s="41" t="s">
        <v>75</v>
      </c>
      <c r="D30" s="41" t="s">
        <v>76</v>
      </c>
      <c r="E30" s="42" t="s">
        <v>77</v>
      </c>
      <c r="F30" s="91">
        <f t="shared" si="1"/>
        <v>2124.1582491582494</v>
      </c>
      <c r="G30" s="65">
        <v>800</v>
      </c>
      <c r="H30" s="92">
        <f t="shared" si="2"/>
        <v>323.23232323232327</v>
      </c>
      <c r="I30" s="92" t="b">
        <f t="shared" si="3"/>
        <v>0</v>
      </c>
      <c r="J30" s="93">
        <f t="shared" si="4"/>
        <v>323.23232323232327</v>
      </c>
      <c r="K30" s="54">
        <f t="shared" si="5"/>
        <v>34</v>
      </c>
      <c r="L30" s="65">
        <v>35</v>
      </c>
      <c r="M30" s="92">
        <f t="shared" si="6"/>
        <v>967.5925925925926</v>
      </c>
      <c r="N30" s="92" t="b">
        <f t="shared" si="7"/>
        <v>0</v>
      </c>
      <c r="O30" s="93">
        <f t="shared" si="8"/>
        <v>967.5925925925926</v>
      </c>
      <c r="P30" s="54">
        <f t="shared" si="9"/>
        <v>18</v>
      </c>
      <c r="Q30" s="55">
        <f t="shared" si="10"/>
        <v>1290.824915824916</v>
      </c>
      <c r="R30" s="54">
        <f t="shared" si="11"/>
        <v>28</v>
      </c>
      <c r="S30" s="65" t="s">
        <v>33</v>
      </c>
      <c r="T30" s="92" t="e">
        <f t="shared" si="12"/>
        <v>#VALUE!</v>
      </c>
      <c r="U30" s="92" t="b">
        <f t="shared" si="13"/>
        <v>1</v>
      </c>
      <c r="V30" s="93">
        <f t="shared" si="14"/>
        <v>0</v>
      </c>
      <c r="W30" s="54">
        <f t="shared" si="15"/>
      </c>
      <c r="X30" s="55">
        <f t="shared" si="16"/>
        <v>1290.824915824916</v>
      </c>
      <c r="Y30" s="54">
        <f t="shared" si="17"/>
        <v>28</v>
      </c>
      <c r="Z30" s="65">
        <v>120</v>
      </c>
      <c r="AA30" s="92">
        <f t="shared" si="18"/>
        <v>833.3333333333334</v>
      </c>
      <c r="AB30" s="92" t="b">
        <f t="shared" si="19"/>
        <v>0</v>
      </c>
      <c r="AC30" s="93">
        <f t="shared" si="20"/>
        <v>833.3333333333334</v>
      </c>
      <c r="AD30" s="54">
        <f t="shared" si="21"/>
        <v>14</v>
      </c>
    </row>
    <row r="31" spans="1:30" s="94" customFormat="1" ht="19.5" customHeight="1">
      <c r="A31" s="91">
        <f t="shared" si="0"/>
        <v>27</v>
      </c>
      <c r="B31" s="39">
        <v>20</v>
      </c>
      <c r="C31" s="100" t="s">
        <v>61</v>
      </c>
      <c r="D31" s="41" t="s">
        <v>58</v>
      </c>
      <c r="E31" s="42" t="s">
        <v>59</v>
      </c>
      <c r="F31" s="91">
        <f t="shared" si="1"/>
        <v>2110.185185185185</v>
      </c>
      <c r="G31" s="65">
        <v>823</v>
      </c>
      <c r="H31" s="92">
        <f t="shared" si="2"/>
        <v>300</v>
      </c>
      <c r="I31" s="92" t="b">
        <f t="shared" si="3"/>
        <v>0</v>
      </c>
      <c r="J31" s="93">
        <f t="shared" si="4"/>
        <v>300</v>
      </c>
      <c r="K31" s="54">
        <f t="shared" si="5"/>
        <v>36</v>
      </c>
      <c r="L31" s="65">
        <v>10</v>
      </c>
      <c r="M31" s="92">
        <f t="shared" si="6"/>
        <v>990.7407407407406</v>
      </c>
      <c r="N31" s="92" t="b">
        <f t="shared" si="7"/>
        <v>0</v>
      </c>
      <c r="O31" s="93">
        <f t="shared" si="8"/>
        <v>990.7407407407406</v>
      </c>
      <c r="P31" s="54">
        <f t="shared" si="9"/>
        <v>3</v>
      </c>
      <c r="Q31" s="55">
        <f t="shared" si="10"/>
        <v>1290.7407407407406</v>
      </c>
      <c r="R31" s="54">
        <f t="shared" si="11"/>
        <v>29</v>
      </c>
      <c r="S31" s="65" t="s">
        <v>33</v>
      </c>
      <c r="T31" s="92" t="e">
        <f t="shared" si="12"/>
        <v>#VALUE!</v>
      </c>
      <c r="U31" s="92" t="b">
        <f t="shared" si="13"/>
        <v>1</v>
      </c>
      <c r="V31" s="93">
        <f t="shared" si="14"/>
        <v>0</v>
      </c>
      <c r="W31" s="54">
        <f t="shared" si="15"/>
      </c>
      <c r="X31" s="55">
        <f t="shared" si="16"/>
        <v>1290.7407407407406</v>
      </c>
      <c r="Y31" s="54">
        <f t="shared" si="17"/>
        <v>29</v>
      </c>
      <c r="Z31" s="65">
        <v>130</v>
      </c>
      <c r="AA31" s="92">
        <f t="shared" si="18"/>
        <v>819.4444444444445</v>
      </c>
      <c r="AB31" s="92" t="b">
        <f t="shared" si="19"/>
        <v>0</v>
      </c>
      <c r="AC31" s="93">
        <f t="shared" si="20"/>
        <v>819.4444444444445</v>
      </c>
      <c r="AD31" s="54">
        <f t="shared" si="21"/>
        <v>22</v>
      </c>
    </row>
    <row r="32" spans="1:30" s="94" customFormat="1" ht="19.5" customHeight="1">
      <c r="A32" s="91">
        <f t="shared" si="0"/>
        <v>28</v>
      </c>
      <c r="B32" s="39">
        <v>9</v>
      </c>
      <c r="C32" s="100" t="s">
        <v>46</v>
      </c>
      <c r="D32" s="41" t="s">
        <v>38</v>
      </c>
      <c r="E32" s="42" t="s">
        <v>45</v>
      </c>
      <c r="F32" s="91">
        <f t="shared" si="1"/>
        <v>2076.094276094276</v>
      </c>
      <c r="G32" s="65">
        <v>810</v>
      </c>
      <c r="H32" s="92">
        <f t="shared" si="2"/>
        <v>313.13131313131316</v>
      </c>
      <c r="I32" s="92" t="b">
        <f t="shared" si="3"/>
        <v>0</v>
      </c>
      <c r="J32" s="93">
        <f t="shared" si="4"/>
        <v>313.13131313131316</v>
      </c>
      <c r="K32" s="54">
        <f t="shared" si="5"/>
        <v>35</v>
      </c>
      <c r="L32" s="65">
        <v>76</v>
      </c>
      <c r="M32" s="92">
        <f t="shared" si="6"/>
        <v>929.6296296296296</v>
      </c>
      <c r="N32" s="92" t="b">
        <f t="shared" si="7"/>
        <v>0</v>
      </c>
      <c r="O32" s="93">
        <f t="shared" si="8"/>
        <v>929.6296296296296</v>
      </c>
      <c r="P32" s="54">
        <f t="shared" si="9"/>
        <v>27</v>
      </c>
      <c r="Q32" s="55">
        <f t="shared" si="10"/>
        <v>1242.7609427609427</v>
      </c>
      <c r="R32" s="54">
        <f t="shared" si="11"/>
        <v>31</v>
      </c>
      <c r="S32" s="65" t="s">
        <v>33</v>
      </c>
      <c r="T32" s="92" t="e">
        <f t="shared" si="12"/>
        <v>#VALUE!</v>
      </c>
      <c r="U32" s="92" t="b">
        <f t="shared" si="13"/>
        <v>1</v>
      </c>
      <c r="V32" s="93">
        <f t="shared" si="14"/>
        <v>0</v>
      </c>
      <c r="W32" s="54">
        <f t="shared" si="15"/>
      </c>
      <c r="X32" s="55">
        <f t="shared" si="16"/>
        <v>1242.7609427609427</v>
      </c>
      <c r="Y32" s="54">
        <f t="shared" si="17"/>
        <v>31</v>
      </c>
      <c r="Z32" s="65">
        <v>120</v>
      </c>
      <c r="AA32" s="92">
        <f t="shared" si="18"/>
        <v>833.3333333333334</v>
      </c>
      <c r="AB32" s="92" t="b">
        <f t="shared" si="19"/>
        <v>0</v>
      </c>
      <c r="AC32" s="93">
        <f t="shared" si="20"/>
        <v>833.3333333333334</v>
      </c>
      <c r="AD32" s="54">
        <f t="shared" si="21"/>
        <v>14</v>
      </c>
    </row>
    <row r="33" spans="1:30" s="94" customFormat="1" ht="19.5" customHeight="1">
      <c r="A33" s="91">
        <f t="shared" si="0"/>
        <v>29</v>
      </c>
      <c r="B33" s="39">
        <v>37</v>
      </c>
      <c r="C33" s="41" t="s">
        <v>78</v>
      </c>
      <c r="D33" s="41" t="s">
        <v>76</v>
      </c>
      <c r="E33" s="42" t="s">
        <v>77</v>
      </c>
      <c r="F33" s="91">
        <f t="shared" si="1"/>
        <v>2058.0808080808083</v>
      </c>
      <c r="G33" s="65">
        <v>760</v>
      </c>
      <c r="H33" s="92">
        <f t="shared" si="2"/>
        <v>363.6363636363636</v>
      </c>
      <c r="I33" s="92" t="b">
        <f t="shared" si="3"/>
        <v>0</v>
      </c>
      <c r="J33" s="93">
        <f t="shared" si="4"/>
        <v>363.6363636363636</v>
      </c>
      <c r="K33" s="54">
        <f t="shared" si="5"/>
        <v>30</v>
      </c>
      <c r="L33" s="65">
        <v>150</v>
      </c>
      <c r="M33" s="92">
        <f t="shared" si="6"/>
        <v>861.1111111111112</v>
      </c>
      <c r="N33" s="92" t="b">
        <f t="shared" si="7"/>
        <v>0</v>
      </c>
      <c r="O33" s="93">
        <f t="shared" si="8"/>
        <v>861.1111111111112</v>
      </c>
      <c r="P33" s="54">
        <f t="shared" si="9"/>
        <v>34</v>
      </c>
      <c r="Q33" s="55">
        <f t="shared" si="10"/>
        <v>1224.7474747474748</v>
      </c>
      <c r="R33" s="54">
        <f t="shared" si="11"/>
        <v>33</v>
      </c>
      <c r="S33" s="65" t="s">
        <v>33</v>
      </c>
      <c r="T33" s="92" t="e">
        <f t="shared" si="12"/>
        <v>#VALUE!</v>
      </c>
      <c r="U33" s="92" t="b">
        <f t="shared" si="13"/>
        <v>1</v>
      </c>
      <c r="V33" s="93">
        <f t="shared" si="14"/>
        <v>0</v>
      </c>
      <c r="W33" s="54">
        <f t="shared" si="15"/>
      </c>
      <c r="X33" s="55">
        <f t="shared" si="16"/>
        <v>1224.7474747474748</v>
      </c>
      <c r="Y33" s="54">
        <f t="shared" si="17"/>
        <v>33</v>
      </c>
      <c r="Z33" s="65">
        <v>120</v>
      </c>
      <c r="AA33" s="92">
        <f t="shared" si="18"/>
        <v>833.3333333333334</v>
      </c>
      <c r="AB33" s="92" t="b">
        <f t="shared" si="19"/>
        <v>0</v>
      </c>
      <c r="AC33" s="93">
        <f t="shared" si="20"/>
        <v>833.3333333333334</v>
      </c>
      <c r="AD33" s="54">
        <f t="shared" si="21"/>
        <v>14</v>
      </c>
    </row>
    <row r="34" spans="1:30" s="94" customFormat="1" ht="19.5" customHeight="1">
      <c r="A34" s="91">
        <f t="shared" si="0"/>
        <v>30</v>
      </c>
      <c r="B34" s="39">
        <v>43</v>
      </c>
      <c r="C34" s="41" t="s">
        <v>84</v>
      </c>
      <c r="D34" s="41" t="s">
        <v>85</v>
      </c>
      <c r="E34" s="42" t="s">
        <v>86</v>
      </c>
      <c r="F34" s="91">
        <f t="shared" si="1"/>
        <v>1998.6111111111109</v>
      </c>
      <c r="G34" s="65">
        <v>834</v>
      </c>
      <c r="H34" s="92">
        <f t="shared" si="2"/>
        <v>288.88888888888886</v>
      </c>
      <c r="I34" s="92" t="b">
        <f t="shared" si="3"/>
        <v>0</v>
      </c>
      <c r="J34" s="93">
        <f t="shared" si="4"/>
        <v>288.88888888888886</v>
      </c>
      <c r="K34" s="54">
        <f t="shared" si="5"/>
        <v>37</v>
      </c>
      <c r="L34" s="65">
        <v>126</v>
      </c>
      <c r="M34" s="92">
        <f t="shared" si="6"/>
        <v>883.3333333333333</v>
      </c>
      <c r="N34" s="92" t="b">
        <f t="shared" si="7"/>
        <v>0</v>
      </c>
      <c r="O34" s="93">
        <f t="shared" si="8"/>
        <v>883.3333333333333</v>
      </c>
      <c r="P34" s="54">
        <f t="shared" si="9"/>
        <v>30</v>
      </c>
      <c r="Q34" s="55">
        <f t="shared" si="10"/>
        <v>1172.2222222222222</v>
      </c>
      <c r="R34" s="54">
        <f t="shared" si="11"/>
        <v>35</v>
      </c>
      <c r="S34" s="65" t="s">
        <v>33</v>
      </c>
      <c r="T34" s="92" t="e">
        <f t="shared" si="12"/>
        <v>#VALUE!</v>
      </c>
      <c r="U34" s="92" t="b">
        <f t="shared" si="13"/>
        <v>1</v>
      </c>
      <c r="V34" s="93">
        <f t="shared" si="14"/>
        <v>0</v>
      </c>
      <c r="W34" s="54">
        <f t="shared" si="15"/>
      </c>
      <c r="X34" s="55">
        <f t="shared" si="16"/>
        <v>1172.2222222222222</v>
      </c>
      <c r="Y34" s="54">
        <f t="shared" si="17"/>
        <v>35</v>
      </c>
      <c r="Z34" s="65">
        <v>125</v>
      </c>
      <c r="AA34" s="92">
        <f t="shared" si="18"/>
        <v>826.3888888888888</v>
      </c>
      <c r="AB34" s="92" t="b">
        <f t="shared" si="19"/>
        <v>0</v>
      </c>
      <c r="AC34" s="93">
        <f t="shared" si="20"/>
        <v>826.3888888888888</v>
      </c>
      <c r="AD34" s="54">
        <f t="shared" si="21"/>
        <v>21</v>
      </c>
    </row>
    <row r="35" spans="1:30" s="94" customFormat="1" ht="19.5" customHeight="1">
      <c r="A35" s="91">
        <f t="shared" si="0"/>
        <v>31</v>
      </c>
      <c r="B35" s="39">
        <v>30</v>
      </c>
      <c r="C35" s="41" t="s">
        <v>68</v>
      </c>
      <c r="D35" s="41" t="s">
        <v>69</v>
      </c>
      <c r="E35" s="42" t="s">
        <v>70</v>
      </c>
      <c r="F35" s="91">
        <f t="shared" si="1"/>
        <v>1854.3771043771044</v>
      </c>
      <c r="G35" s="65">
        <v>870</v>
      </c>
      <c r="H35" s="92">
        <f t="shared" si="2"/>
        <v>252.52525252525254</v>
      </c>
      <c r="I35" s="92" t="b">
        <f t="shared" si="3"/>
        <v>0</v>
      </c>
      <c r="J35" s="93">
        <f t="shared" si="4"/>
        <v>252.52525252525254</v>
      </c>
      <c r="K35" s="54">
        <f t="shared" si="5"/>
        <v>41</v>
      </c>
      <c r="L35" s="65">
        <v>25</v>
      </c>
      <c r="M35" s="92">
        <f t="shared" si="6"/>
        <v>976.8518518518518</v>
      </c>
      <c r="N35" s="92" t="b">
        <f t="shared" si="7"/>
        <v>0</v>
      </c>
      <c r="O35" s="93">
        <f t="shared" si="8"/>
        <v>976.8518518518518</v>
      </c>
      <c r="P35" s="54">
        <f t="shared" si="9"/>
        <v>4</v>
      </c>
      <c r="Q35" s="55">
        <f t="shared" si="10"/>
        <v>1229.3771043771044</v>
      </c>
      <c r="R35" s="54">
        <f t="shared" si="11"/>
        <v>32</v>
      </c>
      <c r="S35" s="65" t="s">
        <v>33</v>
      </c>
      <c r="T35" s="92" t="e">
        <f t="shared" si="12"/>
        <v>#VALUE!</v>
      </c>
      <c r="U35" s="92" t="b">
        <f t="shared" si="13"/>
        <v>1</v>
      </c>
      <c r="V35" s="93">
        <f t="shared" si="14"/>
        <v>0</v>
      </c>
      <c r="W35" s="54">
        <f t="shared" si="15"/>
      </c>
      <c r="X35" s="55">
        <f t="shared" si="16"/>
        <v>1229.3771043771044</v>
      </c>
      <c r="Y35" s="54">
        <f t="shared" si="17"/>
        <v>32</v>
      </c>
      <c r="Z35" s="65">
        <v>270</v>
      </c>
      <c r="AA35" s="92">
        <f t="shared" si="18"/>
        <v>625</v>
      </c>
      <c r="AB35" s="92" t="b">
        <f t="shared" si="19"/>
        <v>0</v>
      </c>
      <c r="AC35" s="93">
        <f t="shared" si="20"/>
        <v>625</v>
      </c>
      <c r="AD35" s="54">
        <f t="shared" si="21"/>
        <v>35</v>
      </c>
    </row>
    <row r="36" spans="1:30" s="94" customFormat="1" ht="19.5" customHeight="1">
      <c r="A36" s="91">
        <f t="shared" si="0"/>
        <v>32</v>
      </c>
      <c r="B36" s="39">
        <v>49</v>
      </c>
      <c r="C36" s="41" t="s">
        <v>117</v>
      </c>
      <c r="D36" s="41" t="s">
        <v>132</v>
      </c>
      <c r="E36" s="42" t="s">
        <v>49</v>
      </c>
      <c r="F36" s="91">
        <f t="shared" si="1"/>
        <v>1814.6464646464647</v>
      </c>
      <c r="G36" s="65">
        <v>616</v>
      </c>
      <c r="H36" s="92">
        <f t="shared" si="2"/>
        <v>509.09090909090907</v>
      </c>
      <c r="I36" s="92" t="b">
        <f t="shared" si="3"/>
        <v>0</v>
      </c>
      <c r="J36" s="93">
        <f t="shared" si="4"/>
        <v>509.09090909090907</v>
      </c>
      <c r="K36" s="54">
        <f t="shared" si="5"/>
        <v>25</v>
      </c>
      <c r="L36" s="65">
        <v>210</v>
      </c>
      <c r="M36" s="92">
        <f t="shared" si="6"/>
        <v>805.5555555555555</v>
      </c>
      <c r="N36" s="92" t="b">
        <f t="shared" si="7"/>
        <v>0</v>
      </c>
      <c r="O36" s="93">
        <f t="shared" si="8"/>
        <v>805.5555555555555</v>
      </c>
      <c r="P36" s="54">
        <f t="shared" si="9"/>
        <v>36</v>
      </c>
      <c r="Q36" s="55">
        <f t="shared" si="10"/>
        <v>1314.6464646464647</v>
      </c>
      <c r="R36" s="54">
        <f t="shared" si="11"/>
        <v>27</v>
      </c>
      <c r="S36" s="65" t="s">
        <v>33</v>
      </c>
      <c r="T36" s="92" t="e">
        <f t="shared" si="12"/>
        <v>#VALUE!</v>
      </c>
      <c r="U36" s="92" t="b">
        <f t="shared" si="13"/>
        <v>1</v>
      </c>
      <c r="V36" s="93">
        <f t="shared" si="14"/>
        <v>0</v>
      </c>
      <c r="W36" s="54">
        <f t="shared" si="15"/>
      </c>
      <c r="X36" s="55">
        <f t="shared" si="16"/>
        <v>1314.6464646464647</v>
      </c>
      <c r="Y36" s="54">
        <f t="shared" si="17"/>
        <v>27</v>
      </c>
      <c r="Z36" s="65">
        <v>360</v>
      </c>
      <c r="AA36" s="92">
        <f t="shared" si="18"/>
        <v>500</v>
      </c>
      <c r="AB36" s="92" t="b">
        <f t="shared" si="19"/>
        <v>0</v>
      </c>
      <c r="AC36" s="93">
        <f t="shared" si="20"/>
        <v>500</v>
      </c>
      <c r="AD36" s="54">
        <f t="shared" si="21"/>
        <v>36</v>
      </c>
    </row>
    <row r="37" spans="1:30" s="94" customFormat="1" ht="19.5" customHeight="1">
      <c r="A37" s="91">
        <f t="shared" si="0"/>
        <v>33</v>
      </c>
      <c r="B37" s="39">
        <v>39</v>
      </c>
      <c r="C37" s="99" t="s">
        <v>80</v>
      </c>
      <c r="D37" s="41" t="s">
        <v>76</v>
      </c>
      <c r="E37" s="42" t="s">
        <v>77</v>
      </c>
      <c r="F37" s="91">
        <f t="shared" si="1"/>
        <v>1789.5622895622896</v>
      </c>
      <c r="G37" s="65">
        <v>650</v>
      </c>
      <c r="H37" s="92">
        <f t="shared" si="2"/>
        <v>474.74747474747477</v>
      </c>
      <c r="I37" s="92" t="b">
        <f t="shared" si="3"/>
        <v>0</v>
      </c>
      <c r="J37" s="93">
        <f t="shared" si="4"/>
        <v>474.74747474747477</v>
      </c>
      <c r="K37" s="54">
        <f t="shared" si="5"/>
        <v>27</v>
      </c>
      <c r="L37" s="65">
        <v>380</v>
      </c>
      <c r="M37" s="92">
        <f t="shared" si="6"/>
        <v>648.1481481481482</v>
      </c>
      <c r="N37" s="92" t="b">
        <f t="shared" si="7"/>
        <v>0</v>
      </c>
      <c r="O37" s="93">
        <f t="shared" si="8"/>
        <v>648.1481481481482</v>
      </c>
      <c r="P37" s="54">
        <f t="shared" si="9"/>
        <v>39</v>
      </c>
      <c r="Q37" s="55">
        <f t="shared" si="10"/>
        <v>1122.8956228956229</v>
      </c>
      <c r="R37" s="54">
        <f t="shared" si="11"/>
        <v>36</v>
      </c>
      <c r="S37" s="65" t="s">
        <v>33</v>
      </c>
      <c r="T37" s="92" t="e">
        <f t="shared" si="12"/>
        <v>#VALUE!</v>
      </c>
      <c r="U37" s="92" t="b">
        <f t="shared" si="13"/>
        <v>1</v>
      </c>
      <c r="V37" s="93">
        <f t="shared" si="14"/>
        <v>0</v>
      </c>
      <c r="W37" s="54">
        <f t="shared" si="15"/>
      </c>
      <c r="X37" s="55">
        <f t="shared" si="16"/>
        <v>1122.8956228956229</v>
      </c>
      <c r="Y37" s="54">
        <f t="shared" si="17"/>
        <v>36</v>
      </c>
      <c r="Z37" s="65">
        <v>240</v>
      </c>
      <c r="AA37" s="92">
        <f t="shared" si="18"/>
        <v>666.6666666666666</v>
      </c>
      <c r="AB37" s="92" t="b">
        <f t="shared" si="19"/>
        <v>0</v>
      </c>
      <c r="AC37" s="93">
        <f t="shared" si="20"/>
        <v>666.6666666666666</v>
      </c>
      <c r="AD37" s="54">
        <f t="shared" si="21"/>
        <v>30</v>
      </c>
    </row>
    <row r="38" spans="1:30" s="94" customFormat="1" ht="19.5" customHeight="1">
      <c r="A38" s="91">
        <f t="shared" si="0"/>
        <v>34</v>
      </c>
      <c r="B38" s="39">
        <v>12</v>
      </c>
      <c r="C38" s="100" t="s">
        <v>118</v>
      </c>
      <c r="D38" s="41" t="s">
        <v>48</v>
      </c>
      <c r="E38" s="42" t="s">
        <v>49</v>
      </c>
      <c r="F38" s="91">
        <f t="shared" si="1"/>
        <v>1768.939393939394</v>
      </c>
      <c r="G38" s="65">
        <v>895</v>
      </c>
      <c r="H38" s="92">
        <f t="shared" si="2"/>
        <v>227.27272727272725</v>
      </c>
      <c r="I38" s="92" t="b">
        <f t="shared" si="3"/>
        <v>0</v>
      </c>
      <c r="J38" s="93">
        <f t="shared" si="4"/>
        <v>227.27272727272725</v>
      </c>
      <c r="K38" s="54">
        <f t="shared" si="5"/>
        <v>44</v>
      </c>
      <c r="L38" s="65">
        <v>120</v>
      </c>
      <c r="M38" s="92">
        <f t="shared" si="6"/>
        <v>888.8888888888888</v>
      </c>
      <c r="N38" s="92" t="b">
        <f t="shared" si="7"/>
        <v>0</v>
      </c>
      <c r="O38" s="93">
        <f t="shared" si="8"/>
        <v>888.8888888888888</v>
      </c>
      <c r="P38" s="54">
        <f t="shared" si="9"/>
        <v>28</v>
      </c>
      <c r="Q38" s="55">
        <f t="shared" si="10"/>
        <v>1116.1616161616162</v>
      </c>
      <c r="R38" s="54">
        <f t="shared" si="11"/>
        <v>37</v>
      </c>
      <c r="S38" s="65" t="s">
        <v>33</v>
      </c>
      <c r="T38" s="92" t="e">
        <f t="shared" si="12"/>
        <v>#VALUE!</v>
      </c>
      <c r="U38" s="92" t="b">
        <f t="shared" si="13"/>
        <v>1</v>
      </c>
      <c r="V38" s="93">
        <f t="shared" si="14"/>
        <v>0</v>
      </c>
      <c r="W38" s="54">
        <f t="shared" si="15"/>
      </c>
      <c r="X38" s="55">
        <f t="shared" si="16"/>
        <v>1116.1616161616162</v>
      </c>
      <c r="Y38" s="54">
        <f t="shared" si="17"/>
        <v>37</v>
      </c>
      <c r="Z38" s="65">
        <v>250</v>
      </c>
      <c r="AA38" s="92">
        <f t="shared" si="18"/>
        <v>652.7777777777778</v>
      </c>
      <c r="AB38" s="92" t="b">
        <f t="shared" si="19"/>
        <v>0</v>
      </c>
      <c r="AC38" s="93">
        <f t="shared" si="20"/>
        <v>652.7777777777778</v>
      </c>
      <c r="AD38" s="54">
        <f t="shared" si="21"/>
        <v>34</v>
      </c>
    </row>
    <row r="39" spans="1:30" s="94" customFormat="1" ht="19.5" customHeight="1">
      <c r="A39" s="91">
        <f t="shared" si="0"/>
        <v>35</v>
      </c>
      <c r="B39" s="39">
        <v>41</v>
      </c>
      <c r="C39" s="41" t="s">
        <v>82</v>
      </c>
      <c r="D39" s="41" t="s">
        <v>76</v>
      </c>
      <c r="E39" s="42" t="s">
        <v>77</v>
      </c>
      <c r="F39" s="91">
        <f t="shared" si="1"/>
        <v>1718.9814814814815</v>
      </c>
      <c r="G39" s="65">
        <v>790</v>
      </c>
      <c r="H39" s="92">
        <f t="shared" si="2"/>
        <v>333.3333333333333</v>
      </c>
      <c r="I39" s="92" t="b">
        <f t="shared" si="3"/>
        <v>0</v>
      </c>
      <c r="J39" s="93">
        <f t="shared" si="4"/>
        <v>333.3333333333333</v>
      </c>
      <c r="K39" s="54">
        <f t="shared" si="5"/>
        <v>33</v>
      </c>
      <c r="L39" s="65">
        <v>56</v>
      </c>
      <c r="M39" s="92">
        <f t="shared" si="6"/>
        <v>948.1481481481482</v>
      </c>
      <c r="N39" s="92" t="b">
        <f t="shared" si="7"/>
        <v>0</v>
      </c>
      <c r="O39" s="93">
        <f t="shared" si="8"/>
        <v>948.1481481481482</v>
      </c>
      <c r="P39" s="54">
        <f t="shared" si="9"/>
        <v>26</v>
      </c>
      <c r="Q39" s="55">
        <f t="shared" si="10"/>
        <v>1281.4814814814815</v>
      </c>
      <c r="R39" s="54">
        <f t="shared" si="11"/>
        <v>30</v>
      </c>
      <c r="S39" s="65" t="s">
        <v>33</v>
      </c>
      <c r="T39" s="92" t="e">
        <f t="shared" si="12"/>
        <v>#VALUE!</v>
      </c>
      <c r="U39" s="92" t="b">
        <f t="shared" si="13"/>
        <v>1</v>
      </c>
      <c r="V39" s="93">
        <f t="shared" si="14"/>
        <v>0</v>
      </c>
      <c r="W39" s="54">
        <f t="shared" si="15"/>
      </c>
      <c r="X39" s="55">
        <f t="shared" si="16"/>
        <v>1281.4814814814815</v>
      </c>
      <c r="Y39" s="54">
        <f t="shared" si="17"/>
        <v>30</v>
      </c>
      <c r="Z39" s="65">
        <v>405</v>
      </c>
      <c r="AA39" s="92">
        <f t="shared" si="18"/>
        <v>437.5</v>
      </c>
      <c r="AB39" s="92" t="b">
        <f t="shared" si="19"/>
        <v>0</v>
      </c>
      <c r="AC39" s="93">
        <f t="shared" si="20"/>
        <v>437.5</v>
      </c>
      <c r="AD39" s="54">
        <f t="shared" si="21"/>
        <v>41</v>
      </c>
    </row>
    <row r="40" spans="1:30" s="94" customFormat="1" ht="19.5" customHeight="1">
      <c r="A40" s="91">
        <f t="shared" si="0"/>
        <v>36</v>
      </c>
      <c r="B40" s="39">
        <v>23</v>
      </c>
      <c r="C40" s="41" t="s">
        <v>120</v>
      </c>
      <c r="D40" s="41" t="s">
        <v>58</v>
      </c>
      <c r="E40" s="42" t="s">
        <v>59</v>
      </c>
      <c r="F40" s="91">
        <f t="shared" si="1"/>
        <v>1684.0909090909092</v>
      </c>
      <c r="G40" s="65">
        <v>770</v>
      </c>
      <c r="H40" s="92">
        <f t="shared" si="2"/>
        <v>353.5353535353535</v>
      </c>
      <c r="I40" s="92" t="b">
        <f t="shared" si="3"/>
        <v>0</v>
      </c>
      <c r="J40" s="93">
        <f t="shared" si="4"/>
        <v>353.5353535353535</v>
      </c>
      <c r="K40" s="54">
        <f t="shared" si="5"/>
        <v>31</v>
      </c>
      <c r="L40" s="65">
        <v>183</v>
      </c>
      <c r="M40" s="92">
        <f t="shared" si="6"/>
        <v>830.5555555555557</v>
      </c>
      <c r="N40" s="92" t="b">
        <f t="shared" si="7"/>
        <v>0</v>
      </c>
      <c r="O40" s="93">
        <f t="shared" si="8"/>
        <v>830.5555555555557</v>
      </c>
      <c r="P40" s="54">
        <f t="shared" si="9"/>
        <v>35</v>
      </c>
      <c r="Q40" s="55">
        <f t="shared" si="10"/>
        <v>1184.0909090909092</v>
      </c>
      <c r="R40" s="54">
        <f t="shared" si="11"/>
        <v>34</v>
      </c>
      <c r="S40" s="65" t="s">
        <v>33</v>
      </c>
      <c r="T40" s="92" t="e">
        <f t="shared" si="12"/>
        <v>#VALUE!</v>
      </c>
      <c r="U40" s="92" t="b">
        <f t="shared" si="13"/>
        <v>1</v>
      </c>
      <c r="V40" s="93">
        <f t="shared" si="14"/>
        <v>0</v>
      </c>
      <c r="W40" s="54">
        <f t="shared" si="15"/>
      </c>
      <c r="X40" s="55">
        <f t="shared" si="16"/>
        <v>1184.0909090909092</v>
      </c>
      <c r="Y40" s="54">
        <f t="shared" si="17"/>
        <v>34</v>
      </c>
      <c r="Z40" s="65">
        <v>360</v>
      </c>
      <c r="AA40" s="92">
        <f t="shared" si="18"/>
        <v>500</v>
      </c>
      <c r="AB40" s="92" t="b">
        <f t="shared" si="19"/>
        <v>0</v>
      </c>
      <c r="AC40" s="93">
        <f t="shared" si="20"/>
        <v>500</v>
      </c>
      <c r="AD40" s="54">
        <f t="shared" si="21"/>
        <v>36</v>
      </c>
    </row>
    <row r="41" spans="1:30" s="94" customFormat="1" ht="19.5" customHeight="1">
      <c r="A41" s="91">
        <f t="shared" si="0"/>
        <v>37</v>
      </c>
      <c r="B41" s="39">
        <v>28</v>
      </c>
      <c r="C41" s="41" t="s">
        <v>66</v>
      </c>
      <c r="D41" s="41" t="s">
        <v>58</v>
      </c>
      <c r="E41" s="42" t="s">
        <v>59</v>
      </c>
      <c r="F41" s="91">
        <f t="shared" si="1"/>
        <v>1644.107744107744</v>
      </c>
      <c r="G41" s="65">
        <v>849</v>
      </c>
      <c r="H41" s="92">
        <f t="shared" si="2"/>
        <v>273.73737373737373</v>
      </c>
      <c r="I41" s="92" t="b">
        <f t="shared" si="3"/>
        <v>0</v>
      </c>
      <c r="J41" s="93">
        <f t="shared" si="4"/>
        <v>273.73737373737373</v>
      </c>
      <c r="K41" s="54">
        <f t="shared" si="5"/>
        <v>39</v>
      </c>
      <c r="L41" s="65">
        <v>665</v>
      </c>
      <c r="M41" s="92">
        <f t="shared" si="6"/>
        <v>384.25925925925924</v>
      </c>
      <c r="N41" s="92" t="b">
        <f t="shared" si="7"/>
        <v>0</v>
      </c>
      <c r="O41" s="93">
        <f t="shared" si="8"/>
        <v>384.25925925925924</v>
      </c>
      <c r="P41" s="54">
        <f t="shared" si="9"/>
        <v>41</v>
      </c>
      <c r="Q41" s="55">
        <f t="shared" si="10"/>
        <v>657.996632996633</v>
      </c>
      <c r="R41" s="54">
        <f t="shared" si="11"/>
        <v>41</v>
      </c>
      <c r="S41" s="65" t="s">
        <v>33</v>
      </c>
      <c r="T41" s="92" t="e">
        <f t="shared" si="12"/>
        <v>#VALUE!</v>
      </c>
      <c r="U41" s="92" t="b">
        <f t="shared" si="13"/>
        <v>1</v>
      </c>
      <c r="V41" s="93">
        <f t="shared" si="14"/>
        <v>0</v>
      </c>
      <c r="W41" s="54">
        <f t="shared" si="15"/>
      </c>
      <c r="X41" s="55">
        <f t="shared" si="16"/>
        <v>657.996632996633</v>
      </c>
      <c r="Y41" s="54">
        <f t="shared" si="17"/>
        <v>41</v>
      </c>
      <c r="Z41" s="65">
        <v>10</v>
      </c>
      <c r="AA41" s="92">
        <f t="shared" si="18"/>
        <v>986.1111111111112</v>
      </c>
      <c r="AB41" s="92" t="b">
        <f t="shared" si="19"/>
        <v>0</v>
      </c>
      <c r="AC41" s="93">
        <f t="shared" si="20"/>
        <v>986.1111111111112</v>
      </c>
      <c r="AD41" s="54">
        <f t="shared" si="21"/>
        <v>10</v>
      </c>
    </row>
    <row r="42" spans="1:30" s="94" customFormat="1" ht="19.5" customHeight="1">
      <c r="A42" s="91">
        <f t="shared" si="0"/>
        <v>38</v>
      </c>
      <c r="B42" s="39">
        <v>44</v>
      </c>
      <c r="C42" s="41" t="s">
        <v>87</v>
      </c>
      <c r="D42" s="41" t="s">
        <v>85</v>
      </c>
      <c r="E42" s="42" t="s">
        <v>86</v>
      </c>
      <c r="F42" s="91">
        <f t="shared" si="1"/>
        <v>1449.074074074074</v>
      </c>
      <c r="G42" s="65">
        <v>548</v>
      </c>
      <c r="H42" s="92">
        <f t="shared" si="2"/>
        <v>577.7777777777777</v>
      </c>
      <c r="I42" s="92" t="b">
        <f t="shared" si="3"/>
        <v>0</v>
      </c>
      <c r="J42" s="93">
        <f t="shared" si="4"/>
        <v>577.7777777777777</v>
      </c>
      <c r="K42" s="54">
        <f t="shared" si="5"/>
        <v>23</v>
      </c>
      <c r="L42" s="65">
        <v>139</v>
      </c>
      <c r="M42" s="92">
        <f t="shared" si="6"/>
        <v>871.2962962962963</v>
      </c>
      <c r="N42" s="92" t="b">
        <f t="shared" si="7"/>
        <v>0</v>
      </c>
      <c r="O42" s="93">
        <f t="shared" si="8"/>
        <v>871.2962962962963</v>
      </c>
      <c r="P42" s="54">
        <f t="shared" si="9"/>
        <v>32</v>
      </c>
      <c r="Q42" s="55">
        <f t="shared" si="10"/>
        <v>1449.074074074074</v>
      </c>
      <c r="R42" s="54">
        <f t="shared" si="11"/>
        <v>24</v>
      </c>
      <c r="S42" s="65" t="s">
        <v>33</v>
      </c>
      <c r="T42" s="92" t="e">
        <f t="shared" si="12"/>
        <v>#VALUE!</v>
      </c>
      <c r="U42" s="92" t="b">
        <f t="shared" si="13"/>
        <v>1</v>
      </c>
      <c r="V42" s="93">
        <f t="shared" si="14"/>
        <v>0</v>
      </c>
      <c r="W42" s="54">
        <f t="shared" si="15"/>
      </c>
      <c r="X42" s="55">
        <f t="shared" si="16"/>
        <v>1449.074074074074</v>
      </c>
      <c r="Y42" s="54">
        <f t="shared" si="17"/>
        <v>24</v>
      </c>
      <c r="Z42" s="65" t="s">
        <v>33</v>
      </c>
      <c r="AA42" s="92" t="e">
        <f t="shared" si="18"/>
        <v>#VALUE!</v>
      </c>
      <c r="AB42" s="92" t="b">
        <f t="shared" si="19"/>
        <v>1</v>
      </c>
      <c r="AC42" s="93">
        <f t="shared" si="20"/>
        <v>0</v>
      </c>
      <c r="AD42" s="54">
        <f t="shared" si="21"/>
      </c>
    </row>
    <row r="43" spans="1:30" s="94" customFormat="1" ht="19.5" customHeight="1">
      <c r="A43" s="91">
        <f t="shared" si="0"/>
        <v>39</v>
      </c>
      <c r="B43" s="39">
        <v>38</v>
      </c>
      <c r="C43" s="41" t="s">
        <v>79</v>
      </c>
      <c r="D43" s="41" t="s">
        <v>76</v>
      </c>
      <c r="E43" s="42" t="s">
        <v>77</v>
      </c>
      <c r="F43" s="91">
        <f t="shared" si="1"/>
        <v>1409.5117845117845</v>
      </c>
      <c r="G43" s="65">
        <v>875</v>
      </c>
      <c r="H43" s="92">
        <f t="shared" si="2"/>
        <v>247.4747474747475</v>
      </c>
      <c r="I43" s="92" t="b">
        <f t="shared" si="3"/>
        <v>0</v>
      </c>
      <c r="J43" s="93">
        <f t="shared" si="4"/>
        <v>247.4747474747475</v>
      </c>
      <c r="K43" s="54">
        <f t="shared" si="5"/>
        <v>42</v>
      </c>
      <c r="L43" s="65">
        <v>320</v>
      </c>
      <c r="M43" s="92">
        <f t="shared" si="6"/>
        <v>703.7037037037037</v>
      </c>
      <c r="N43" s="92" t="b">
        <f t="shared" si="7"/>
        <v>0</v>
      </c>
      <c r="O43" s="93">
        <f t="shared" si="8"/>
        <v>703.7037037037037</v>
      </c>
      <c r="P43" s="54">
        <f t="shared" si="9"/>
        <v>38</v>
      </c>
      <c r="Q43" s="55">
        <f t="shared" si="10"/>
        <v>951.1784511784512</v>
      </c>
      <c r="R43" s="54">
        <f t="shared" si="11"/>
        <v>39</v>
      </c>
      <c r="S43" s="65" t="s">
        <v>33</v>
      </c>
      <c r="T43" s="92" t="e">
        <f t="shared" si="12"/>
        <v>#VALUE!</v>
      </c>
      <c r="U43" s="92" t="b">
        <f t="shared" si="13"/>
        <v>1</v>
      </c>
      <c r="V43" s="93">
        <f t="shared" si="14"/>
        <v>0</v>
      </c>
      <c r="W43" s="54">
        <f t="shared" si="15"/>
      </c>
      <c r="X43" s="55">
        <f t="shared" si="16"/>
        <v>951.1784511784512</v>
      </c>
      <c r="Y43" s="54">
        <f t="shared" si="17"/>
        <v>39</v>
      </c>
      <c r="Z43" s="65">
        <v>390</v>
      </c>
      <c r="AA43" s="92">
        <f t="shared" si="18"/>
        <v>458.3333333333333</v>
      </c>
      <c r="AB43" s="92" t="b">
        <f t="shared" si="19"/>
        <v>0</v>
      </c>
      <c r="AC43" s="93">
        <f t="shared" si="20"/>
        <v>458.3333333333333</v>
      </c>
      <c r="AD43" s="54">
        <f t="shared" si="21"/>
        <v>40</v>
      </c>
    </row>
    <row r="44" spans="1:30" s="94" customFormat="1" ht="19.5" customHeight="1">
      <c r="A44" s="91">
        <f t="shared" si="0"/>
        <v>40</v>
      </c>
      <c r="B44" s="39">
        <v>26</v>
      </c>
      <c r="C44" s="41" t="s">
        <v>65</v>
      </c>
      <c r="D44" s="41" t="s">
        <v>58</v>
      </c>
      <c r="E44" s="42" t="s">
        <v>59</v>
      </c>
      <c r="F44" s="91">
        <f t="shared" si="1"/>
        <v>1365.5723905723905</v>
      </c>
      <c r="G44" s="65">
        <v>847</v>
      </c>
      <c r="H44" s="92">
        <f t="shared" si="2"/>
        <v>275.75757575757575</v>
      </c>
      <c r="I44" s="92" t="b">
        <f t="shared" si="3"/>
        <v>0</v>
      </c>
      <c r="J44" s="93">
        <f t="shared" si="4"/>
        <v>275.75757575757575</v>
      </c>
      <c r="K44" s="54">
        <f t="shared" si="5"/>
        <v>38</v>
      </c>
      <c r="L44" s="65">
        <v>725</v>
      </c>
      <c r="M44" s="92">
        <f t="shared" si="6"/>
        <v>328.7037037037037</v>
      </c>
      <c r="N44" s="92" t="b">
        <f t="shared" si="7"/>
        <v>0</v>
      </c>
      <c r="O44" s="93">
        <f t="shared" si="8"/>
        <v>328.7037037037037</v>
      </c>
      <c r="P44" s="54">
        <f t="shared" si="9"/>
        <v>42</v>
      </c>
      <c r="Q44" s="55">
        <f t="shared" si="10"/>
        <v>604.4612794612794</v>
      </c>
      <c r="R44" s="54">
        <f t="shared" si="11"/>
        <v>43</v>
      </c>
      <c r="S44" s="65" t="s">
        <v>33</v>
      </c>
      <c r="T44" s="92" t="e">
        <f t="shared" si="12"/>
        <v>#VALUE!</v>
      </c>
      <c r="U44" s="92" t="b">
        <f t="shared" si="13"/>
        <v>1</v>
      </c>
      <c r="V44" s="93">
        <f t="shared" si="14"/>
        <v>0</v>
      </c>
      <c r="W44" s="54">
        <f t="shared" si="15"/>
      </c>
      <c r="X44" s="55">
        <f t="shared" si="16"/>
        <v>604.4612794612794</v>
      </c>
      <c r="Y44" s="54">
        <f t="shared" si="17"/>
        <v>43</v>
      </c>
      <c r="Z44" s="65">
        <v>172</v>
      </c>
      <c r="AA44" s="92">
        <f t="shared" si="18"/>
        <v>761.1111111111111</v>
      </c>
      <c r="AB44" s="92" t="b">
        <f t="shared" si="19"/>
        <v>0</v>
      </c>
      <c r="AC44" s="93">
        <f t="shared" si="20"/>
        <v>761.1111111111111</v>
      </c>
      <c r="AD44" s="54">
        <f t="shared" si="21"/>
        <v>29</v>
      </c>
    </row>
    <row r="45" spans="1:30" s="94" customFormat="1" ht="19.5" customHeight="1">
      <c r="A45" s="91">
        <f t="shared" si="0"/>
        <v>41</v>
      </c>
      <c r="B45" s="39">
        <v>40</v>
      </c>
      <c r="C45" s="41" t="s">
        <v>81</v>
      </c>
      <c r="D45" s="41" t="s">
        <v>76</v>
      </c>
      <c r="E45" s="42" t="s">
        <v>77</v>
      </c>
      <c r="F45" s="91">
        <f t="shared" si="1"/>
        <v>1090.06734006734</v>
      </c>
      <c r="G45" s="65">
        <v>875</v>
      </c>
      <c r="H45" s="92">
        <f t="shared" si="2"/>
        <v>247.4747474747475</v>
      </c>
      <c r="I45" s="92" t="b">
        <f t="shared" si="3"/>
        <v>0</v>
      </c>
      <c r="J45" s="93">
        <f t="shared" si="4"/>
        <v>247.4747474747475</v>
      </c>
      <c r="K45" s="54">
        <f t="shared" si="5"/>
        <v>42</v>
      </c>
      <c r="L45" s="65">
        <v>440</v>
      </c>
      <c r="M45" s="92">
        <f t="shared" si="6"/>
        <v>592.5925925925926</v>
      </c>
      <c r="N45" s="92" t="b">
        <f t="shared" si="7"/>
        <v>0</v>
      </c>
      <c r="O45" s="93">
        <f t="shared" si="8"/>
        <v>592.5925925925926</v>
      </c>
      <c r="P45" s="54">
        <f t="shared" si="9"/>
        <v>40</v>
      </c>
      <c r="Q45" s="55">
        <f t="shared" si="10"/>
        <v>840.0673400673401</v>
      </c>
      <c r="R45" s="54">
        <f t="shared" si="11"/>
        <v>40</v>
      </c>
      <c r="S45" s="65" t="s">
        <v>33</v>
      </c>
      <c r="T45" s="92" t="e">
        <f t="shared" si="12"/>
        <v>#VALUE!</v>
      </c>
      <c r="U45" s="92" t="b">
        <f t="shared" si="13"/>
        <v>1</v>
      </c>
      <c r="V45" s="93">
        <f t="shared" si="14"/>
        <v>0</v>
      </c>
      <c r="W45" s="54">
        <f t="shared" si="15"/>
      </c>
      <c r="X45" s="55">
        <f t="shared" si="16"/>
        <v>840.0673400673401</v>
      </c>
      <c r="Y45" s="54">
        <f t="shared" si="17"/>
        <v>40</v>
      </c>
      <c r="Z45" s="65">
        <v>540</v>
      </c>
      <c r="AA45" s="92">
        <f t="shared" si="18"/>
        <v>250</v>
      </c>
      <c r="AB45" s="92" t="b">
        <f t="shared" si="19"/>
        <v>0</v>
      </c>
      <c r="AC45" s="93">
        <f t="shared" si="20"/>
        <v>250</v>
      </c>
      <c r="AD45" s="54">
        <f t="shared" si="21"/>
        <v>42</v>
      </c>
    </row>
    <row r="46" spans="1:30" s="94" customFormat="1" ht="19.5" customHeight="1">
      <c r="A46" s="91">
        <f t="shared" si="0"/>
        <v>42</v>
      </c>
      <c r="B46" s="39">
        <v>45</v>
      </c>
      <c r="C46" s="41" t="s">
        <v>88</v>
      </c>
      <c r="D46" s="41" t="s">
        <v>85</v>
      </c>
      <c r="E46" s="42" t="s">
        <v>86</v>
      </c>
      <c r="F46" s="91">
        <f t="shared" si="1"/>
        <v>971.6329966329965</v>
      </c>
      <c r="G46" s="65">
        <v>896</v>
      </c>
      <c r="H46" s="92">
        <f t="shared" si="2"/>
        <v>226.26262626262627</v>
      </c>
      <c r="I46" s="92" t="b">
        <f t="shared" si="3"/>
        <v>0</v>
      </c>
      <c r="J46" s="93">
        <f t="shared" si="4"/>
        <v>226.26262626262627</v>
      </c>
      <c r="K46" s="54">
        <f t="shared" si="5"/>
        <v>45</v>
      </c>
      <c r="L46" s="65">
        <v>275</v>
      </c>
      <c r="M46" s="92">
        <f t="shared" si="6"/>
        <v>745.3703703703703</v>
      </c>
      <c r="N46" s="92" t="b">
        <f t="shared" si="7"/>
        <v>0</v>
      </c>
      <c r="O46" s="93">
        <f t="shared" si="8"/>
        <v>745.3703703703703</v>
      </c>
      <c r="P46" s="54">
        <f t="shared" si="9"/>
        <v>37</v>
      </c>
      <c r="Q46" s="55">
        <f t="shared" si="10"/>
        <v>971.6329966329965</v>
      </c>
      <c r="R46" s="54">
        <f t="shared" si="11"/>
        <v>38</v>
      </c>
      <c r="S46" s="65" t="s">
        <v>33</v>
      </c>
      <c r="T46" s="92" t="e">
        <f t="shared" si="12"/>
        <v>#VALUE!</v>
      </c>
      <c r="U46" s="92" t="b">
        <f t="shared" si="13"/>
        <v>1</v>
      </c>
      <c r="V46" s="93">
        <f t="shared" si="14"/>
        <v>0</v>
      </c>
      <c r="W46" s="54">
        <f t="shared" si="15"/>
      </c>
      <c r="X46" s="55">
        <f t="shared" si="16"/>
        <v>971.6329966329965</v>
      </c>
      <c r="Y46" s="54">
        <f t="shared" si="17"/>
        <v>38</v>
      </c>
      <c r="Z46" s="65" t="s">
        <v>33</v>
      </c>
      <c r="AA46" s="92" t="e">
        <f t="shared" si="18"/>
        <v>#VALUE!</v>
      </c>
      <c r="AB46" s="92" t="b">
        <f t="shared" si="19"/>
        <v>1</v>
      </c>
      <c r="AC46" s="93">
        <f t="shared" si="20"/>
        <v>0</v>
      </c>
      <c r="AD46" s="54">
        <f t="shared" si="21"/>
      </c>
    </row>
    <row r="47" spans="1:30" s="94" customFormat="1" ht="19.5" customHeight="1">
      <c r="A47" s="91">
        <f t="shared" si="0"/>
        <v>43</v>
      </c>
      <c r="B47" s="39">
        <v>6</v>
      </c>
      <c r="C47" s="100" t="s">
        <v>42</v>
      </c>
      <c r="D47" s="41" t="s">
        <v>38</v>
      </c>
      <c r="E47" s="42" t="s">
        <v>39</v>
      </c>
      <c r="F47" s="91">
        <f t="shared" si="1"/>
        <v>823.9797979797979</v>
      </c>
      <c r="G47" s="65">
        <v>770</v>
      </c>
      <c r="H47" s="92">
        <f t="shared" si="2"/>
        <v>353.5353535353535</v>
      </c>
      <c r="I47" s="92" t="b">
        <f t="shared" si="3"/>
        <v>0</v>
      </c>
      <c r="J47" s="93">
        <f t="shared" si="4"/>
        <v>353.5353535353535</v>
      </c>
      <c r="K47" s="54">
        <f t="shared" si="5"/>
        <v>31</v>
      </c>
      <c r="L47" s="65">
        <v>1150</v>
      </c>
      <c r="M47" s="92">
        <f t="shared" si="6"/>
        <v>-64.81481481481481</v>
      </c>
      <c r="N47" s="92" t="b">
        <f t="shared" si="7"/>
        <v>0</v>
      </c>
      <c r="O47" s="93">
        <f t="shared" si="8"/>
        <v>1</v>
      </c>
      <c r="P47" s="54">
        <f t="shared" si="9"/>
        <v>43</v>
      </c>
      <c r="Q47" s="55">
        <f t="shared" si="10"/>
        <v>354.5353535353535</v>
      </c>
      <c r="R47" s="54">
        <f t="shared" si="11"/>
        <v>44</v>
      </c>
      <c r="S47" s="65" t="s">
        <v>33</v>
      </c>
      <c r="T47" s="92" t="e">
        <f t="shared" si="12"/>
        <v>#VALUE!</v>
      </c>
      <c r="U47" s="92" t="b">
        <f t="shared" si="13"/>
        <v>1</v>
      </c>
      <c r="V47" s="93">
        <f t="shared" si="14"/>
        <v>0</v>
      </c>
      <c r="W47" s="54">
        <f t="shared" si="15"/>
      </c>
      <c r="X47" s="55">
        <f t="shared" si="16"/>
        <v>354.5353535353535</v>
      </c>
      <c r="Y47" s="54">
        <f t="shared" si="17"/>
        <v>44</v>
      </c>
      <c r="Z47" s="65">
        <v>382</v>
      </c>
      <c r="AA47" s="92">
        <f t="shared" si="18"/>
        <v>469.44444444444446</v>
      </c>
      <c r="AB47" s="92" t="b">
        <f t="shared" si="19"/>
        <v>0</v>
      </c>
      <c r="AC47" s="93">
        <f t="shared" si="20"/>
        <v>469.44444444444446</v>
      </c>
      <c r="AD47" s="54">
        <f t="shared" si="21"/>
        <v>39</v>
      </c>
    </row>
    <row r="48" spans="1:30" s="94" customFormat="1" ht="19.5" customHeight="1">
      <c r="A48" s="91">
        <f t="shared" si="0"/>
        <v>44</v>
      </c>
      <c r="B48" s="39">
        <v>29</v>
      </c>
      <c r="C48" s="41" t="s">
        <v>67</v>
      </c>
      <c r="D48" s="41" t="s">
        <v>58</v>
      </c>
      <c r="E48" s="42" t="s">
        <v>59</v>
      </c>
      <c r="F48" s="91">
        <f t="shared" si="1"/>
        <v>611.1111111111112</v>
      </c>
      <c r="G48" s="65">
        <v>515</v>
      </c>
      <c r="H48" s="92">
        <f t="shared" si="2"/>
        <v>611.1111111111112</v>
      </c>
      <c r="I48" s="92" t="b">
        <f t="shared" si="3"/>
        <v>0</v>
      </c>
      <c r="J48" s="93">
        <f t="shared" si="4"/>
        <v>611.1111111111112</v>
      </c>
      <c r="K48" s="54">
        <f t="shared" si="5"/>
        <v>18</v>
      </c>
      <c r="L48" s="65" t="s">
        <v>33</v>
      </c>
      <c r="M48" s="92" t="e">
        <f t="shared" si="6"/>
        <v>#VALUE!</v>
      </c>
      <c r="N48" s="92" t="b">
        <f t="shared" si="7"/>
        <v>1</v>
      </c>
      <c r="O48" s="93">
        <f t="shared" si="8"/>
        <v>0</v>
      </c>
      <c r="P48" s="54">
        <f t="shared" si="9"/>
      </c>
      <c r="Q48" s="55">
        <f t="shared" si="10"/>
        <v>611.1111111111112</v>
      </c>
      <c r="R48" s="54">
        <f t="shared" si="11"/>
        <v>42</v>
      </c>
      <c r="S48" s="65" t="s">
        <v>33</v>
      </c>
      <c r="T48" s="92" t="e">
        <f t="shared" si="12"/>
        <v>#VALUE!</v>
      </c>
      <c r="U48" s="92" t="b">
        <f t="shared" si="13"/>
        <v>1</v>
      </c>
      <c r="V48" s="93">
        <f t="shared" si="14"/>
        <v>0</v>
      </c>
      <c r="W48" s="54">
        <f t="shared" si="15"/>
      </c>
      <c r="X48" s="55">
        <f t="shared" si="16"/>
        <v>611.1111111111112</v>
      </c>
      <c r="Y48" s="54">
        <f t="shared" si="17"/>
        <v>42</v>
      </c>
      <c r="Z48" s="65" t="s">
        <v>33</v>
      </c>
      <c r="AA48" s="92" t="e">
        <f t="shared" si="18"/>
        <v>#VALUE!</v>
      </c>
      <c r="AB48" s="92" t="b">
        <f t="shared" si="19"/>
        <v>1</v>
      </c>
      <c r="AC48" s="93">
        <f t="shared" si="20"/>
        <v>0</v>
      </c>
      <c r="AD48" s="54">
        <f t="shared" si="21"/>
      </c>
    </row>
    <row r="49" spans="1:30" s="94" customFormat="1" ht="19.5" customHeight="1">
      <c r="A49" s="91">
        <f t="shared" si="0"/>
        <v>45</v>
      </c>
      <c r="B49" s="39">
        <v>3</v>
      </c>
      <c r="C49" s="100" t="s">
        <v>41</v>
      </c>
      <c r="D49" s="41" t="s">
        <v>38</v>
      </c>
      <c r="E49" s="42" t="s">
        <v>39</v>
      </c>
      <c r="F49" s="91">
        <f t="shared" si="1"/>
        <v>482.060606060606</v>
      </c>
      <c r="G49" s="65">
        <v>850</v>
      </c>
      <c r="H49" s="92">
        <f t="shared" si="2"/>
        <v>272.7272727272727</v>
      </c>
      <c r="I49" s="92" t="b">
        <f t="shared" si="3"/>
        <v>0</v>
      </c>
      <c r="J49" s="93">
        <f t="shared" si="4"/>
        <v>272.7272727272727</v>
      </c>
      <c r="K49" s="54">
        <f t="shared" si="5"/>
        <v>40</v>
      </c>
      <c r="L49" s="65">
        <v>1140</v>
      </c>
      <c r="M49" s="92">
        <f t="shared" si="6"/>
        <v>-55.55555555555555</v>
      </c>
      <c r="N49" s="92" t="b">
        <f t="shared" si="7"/>
        <v>0</v>
      </c>
      <c r="O49" s="93">
        <f t="shared" si="8"/>
        <v>1</v>
      </c>
      <c r="P49" s="54">
        <f t="shared" si="9"/>
        <v>43</v>
      </c>
      <c r="Q49" s="55">
        <f t="shared" si="10"/>
        <v>273.7272727272727</v>
      </c>
      <c r="R49" s="54">
        <f t="shared" si="11"/>
        <v>45</v>
      </c>
      <c r="S49" s="65" t="s">
        <v>33</v>
      </c>
      <c r="T49" s="92" t="e">
        <f t="shared" si="12"/>
        <v>#VALUE!</v>
      </c>
      <c r="U49" s="92" t="b">
        <f t="shared" si="13"/>
        <v>1</v>
      </c>
      <c r="V49" s="93">
        <f t="shared" si="14"/>
        <v>0</v>
      </c>
      <c r="W49" s="54">
        <f t="shared" si="15"/>
      </c>
      <c r="X49" s="55">
        <f t="shared" si="16"/>
        <v>273.7272727272727</v>
      </c>
      <c r="Y49" s="54">
        <f t="shared" si="17"/>
        <v>45</v>
      </c>
      <c r="Z49" s="65">
        <v>570</v>
      </c>
      <c r="AA49" s="92">
        <f t="shared" si="18"/>
        <v>208.33333333333334</v>
      </c>
      <c r="AB49" s="92" t="b">
        <f t="shared" si="19"/>
        <v>0</v>
      </c>
      <c r="AC49" s="93">
        <f t="shared" si="20"/>
        <v>208.33333333333334</v>
      </c>
      <c r="AD49" s="54">
        <f t="shared" si="21"/>
        <v>43</v>
      </c>
    </row>
    <row r="50" spans="1:30" s="94" customFormat="1" ht="19.5" customHeight="1">
      <c r="A50" s="91">
        <f t="shared" si="0"/>
        <v>46</v>
      </c>
      <c r="B50" s="39">
        <v>42</v>
      </c>
      <c r="C50" s="41" t="s">
        <v>83</v>
      </c>
      <c r="D50" s="41" t="s">
        <v>76</v>
      </c>
      <c r="E50" s="42" t="s">
        <v>77</v>
      </c>
      <c r="F50" s="91">
        <f t="shared" si="1"/>
        <v>479.7777777777778</v>
      </c>
      <c r="G50" s="65">
        <v>1245</v>
      </c>
      <c r="H50" s="92">
        <f t="shared" si="2"/>
        <v>-126.26262626262627</v>
      </c>
      <c r="I50" s="92" t="b">
        <f t="shared" si="3"/>
        <v>0</v>
      </c>
      <c r="J50" s="93">
        <f t="shared" si="4"/>
        <v>1</v>
      </c>
      <c r="K50" s="54">
        <f t="shared" si="5"/>
        <v>46</v>
      </c>
      <c r="L50" s="65">
        <v>1110</v>
      </c>
      <c r="M50" s="92">
        <f t="shared" si="6"/>
        <v>-27.777777777777775</v>
      </c>
      <c r="N50" s="92" t="b">
        <f t="shared" si="7"/>
        <v>0</v>
      </c>
      <c r="O50" s="93">
        <f t="shared" si="8"/>
        <v>1</v>
      </c>
      <c r="P50" s="54">
        <f t="shared" si="9"/>
        <v>43</v>
      </c>
      <c r="Q50" s="55">
        <f t="shared" si="10"/>
        <v>2</v>
      </c>
      <c r="R50" s="54">
        <f t="shared" si="11"/>
        <v>46</v>
      </c>
      <c r="S50" s="65" t="s">
        <v>33</v>
      </c>
      <c r="T50" s="92" t="e">
        <f t="shared" si="12"/>
        <v>#VALUE!</v>
      </c>
      <c r="U50" s="92" t="b">
        <f t="shared" si="13"/>
        <v>1</v>
      </c>
      <c r="V50" s="93">
        <f t="shared" si="14"/>
        <v>0</v>
      </c>
      <c r="W50" s="54">
        <f t="shared" si="15"/>
      </c>
      <c r="X50" s="55">
        <f t="shared" si="16"/>
        <v>2</v>
      </c>
      <c r="Y50" s="54">
        <f t="shared" si="17"/>
        <v>46</v>
      </c>
      <c r="Z50" s="65">
        <v>376</v>
      </c>
      <c r="AA50" s="92">
        <f t="shared" si="18"/>
        <v>477.7777777777778</v>
      </c>
      <c r="AB50" s="92" t="b">
        <f t="shared" si="19"/>
        <v>0</v>
      </c>
      <c r="AC50" s="93">
        <f t="shared" si="20"/>
        <v>477.7777777777778</v>
      </c>
      <c r="AD50" s="54">
        <f t="shared" si="21"/>
        <v>38</v>
      </c>
    </row>
  </sheetData>
  <sheetProtection/>
  <printOptions/>
  <pageMargins left="0.41" right="0.16" top="0.18" bottom="0.2" header="0.17" footer="0.16"/>
  <pageSetup fitToHeight="2" fitToWidth="1" horizontalDpi="300" verticalDpi="300" orientation="landscape" paperSize="9" scale="67" r:id="rId1"/>
  <headerFooter alignWithMargins="0">
    <oddHeader>&amp;R&amp;10&amp;P/&amp;N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Haptaś</dc:creator>
  <cp:keywords/>
  <dc:description/>
  <cp:lastModifiedBy>swierszczu</cp:lastModifiedBy>
  <cp:lastPrinted>2010-10-10T01:51:31Z</cp:lastPrinted>
  <dcterms:created xsi:type="dcterms:W3CDTF">2003-04-25T05:13:21Z</dcterms:created>
  <dcterms:modified xsi:type="dcterms:W3CDTF">2010-10-11T14:48:24Z</dcterms:modified>
  <cp:category/>
  <cp:version/>
  <cp:contentType/>
  <cp:contentStatus/>
  <cp:revision>1</cp:revision>
</cp:coreProperties>
</file>