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W" sheetId="6" state="hidden" r:id="rId6"/>
    <sheet name="TP" sheetId="7" r:id="rId7"/>
    <sheet name="TN" sheetId="8" r:id="rId8"/>
    <sheet name="Stałe" sheetId="9" r:id="rId9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<sst xmlns="http://schemas.openxmlformats.org/spreadsheetml/2006/main" count="298" uniqueCount="146">
  <si>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</si>
  <si>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</si>
  <si>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</si>
  <si>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</si>
  <si>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</si>
  <si>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</si>
  <si>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</si>
  <si>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</si>
  <si>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</si>
  <si>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</si>
  <si>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</si>
  <si>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</si>
  <si>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</si>
  <si>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</si>
  <si>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</si>
  <si>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</si>
  <si>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</si>
  <si>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</si>
  <si>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</si>
  <si>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</si>
  <si>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</si>
  <si>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</si>
  <si>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</si>
  <si>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</si>
  <si>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</si>
  <si>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</si>
  <si>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</si>
  <si>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</si>
  <si>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</si>
  <si>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</si>
  <si>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</si>
  <si>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                       SĘDZIA GŁÓWNY</t>
  </si>
  <si>
    <t>TN</t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</si>
  <si>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</si>
  <si>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t>Nazwisko i Imię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</si>
  <si>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</si>
  <si>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9.  SĘDZIOWANIE I PUNKTACJA:</t>
    </r>
    <r>
      <rPr>
        <sz val="12"/>
        <rFont val="Times New Roman"/>
        <family val="1"/>
      </rPr>
      <t xml:space="preserve"> zgodnie z Zasadami Punktacji KInO ZG PTTK, Regulaminem Pucharu Polski oraz Regulaminem Pucharu Dolnego Śląska w MnO.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</si>
  <si>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Oddział PTTK w Legnicy</t>
    </r>
  </si>
  <si>
    <t>Kierownik Zawodów: Aleksander Salamon</t>
  </si>
  <si>
    <t xml:space="preserve">      Aleksander Salamon</t>
  </si>
  <si>
    <t xml:space="preserve">                               Adam Rodziewicz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</si>
  <si>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Szkoła Podstawowa nr 19 w Legnicy</t>
    </r>
  </si>
  <si>
    <t>5. ETAPY: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</si>
  <si>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 Odbyła się również kategoria TP 
(dla początkujących).</t>
  </si>
  <si>
    <t>Sędzia Główny: Adam Rodziewicz (PInO)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</si>
  <si>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</t>
    </r>
    <r>
      <rPr>
        <sz val="12"/>
        <rFont val="Times New Roman"/>
        <family val="1"/>
      </rPr>
      <t xml:space="preserve"> 13 </t>
    </r>
    <r>
      <rPr>
        <sz val="12"/>
        <rFont val="Times New Roman"/>
        <family val="1"/>
      </rPr>
      <t>- 14 listopada 2010 r. w Legnicy</t>
    </r>
  </si>
  <si>
    <t>Etap I kat. TS „Przekręty” Autor: Adam Rodziewicz</t>
  </si>
  <si>
    <t>Etap I kat. TJ „Skarpakiada” Autor: Radosław Onyszkiewicz</t>
  </si>
  <si>
    <t>Etap I kat. TM „Z fragmentu na fragment” Autor: Adam Rodziewicz</t>
  </si>
  <si>
    <t>Etap I kat. TD „Działki" Autor: Adam Rodziewicz</t>
  </si>
  <si>
    <t>Etap II kat. TJ „Przekręty" Autor: Adam Rodziewicz</t>
  </si>
  <si>
    <t>Etap II kat. TS „Skarpakiada" Autor: Radosław Onyszkiewicz</t>
  </si>
  <si>
    <t>Etap II kat. TM „Sześciokąt” Autor: Adam Rodziewicz</t>
  </si>
  <si>
    <t>Etap II kat. TD „Z fragmentu na fragment” Autor: Adam Rodziewicz</t>
  </si>
  <si>
    <t>Etap kat. TP "Lasek Złotoryjski" Autor: Adam Rodziewicz</t>
  </si>
  <si>
    <t>Kat. TN (nocny) „Karolinka” Autor: Damian Krajniak</t>
  </si>
  <si>
    <t>Etap III kat. TS/TJ „Lóstżanka" Autor: Damian Krajniak</t>
  </si>
  <si>
    <t>Budowa tras: Adam Rodziewicz, Radosław Onyszkiewicz oraz Damian Krajniak</t>
  </si>
  <si>
    <t>Sędziowanie: Wojciech Król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</si>
  <si>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Urzędu Miasta w Legnicy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</si>
  <si>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Zarządu Głównego PTTK</t>
    </r>
  </si>
  <si>
    <t>Wycieczka krajoznawcza: Mirosław Bielachowicz (przewodnik terenowy i sudecki)</t>
  </si>
  <si>
    <t>Kwatermistrz: Beata Witek, Bogusława Grabka</t>
  </si>
  <si>
    <t>Cybulska Martyna</t>
  </si>
  <si>
    <t>"Niutek" Lwówek Śląski</t>
  </si>
  <si>
    <t>Chudzik Jarosław
Olechowski Oskar</t>
  </si>
  <si>
    <t>Pawłowicz Maciej
Pawłowicz Adam</t>
  </si>
  <si>
    <t>Kobiałka Dawid
Mazur Paweł</t>
  </si>
  <si>
    <t>Chudzik Grzegorz
Kobiałka Mirosław</t>
  </si>
  <si>
    <t>Wąsowski Marek</t>
  </si>
  <si>
    <t>KTK "Łapiguz" Siedlęcin</t>
  </si>
  <si>
    <t>Desput Krzysztof</t>
  </si>
  <si>
    <t>Desput Marcin
Serafin Michał</t>
  </si>
  <si>
    <t>Desput Małgorzata
Komorniczak Joanna</t>
  </si>
  <si>
    <t>Karmelita Dawid</t>
  </si>
  <si>
    <t>Leński Michał
Pawłowski Aleksander</t>
  </si>
  <si>
    <t>MKKT "Tramp" Bogatynia (SP1)</t>
  </si>
  <si>
    <t>Gimnazjum nr 5 Legnica</t>
  </si>
  <si>
    <t>Ołów Michał
Janicki Krzesimir
Droszczak Artur</t>
  </si>
  <si>
    <t>Gimnazjum nr 10 Legnica</t>
  </si>
  <si>
    <t>Górka Grzegorz
Łukasik Mateusz
Jadłosz Sławomir</t>
  </si>
  <si>
    <t>Gimnazjum Miłkowice</t>
  </si>
  <si>
    <t>Grybel Malwina
Bogucka Aleksandra</t>
  </si>
  <si>
    <t>Barol Iwona
Jach Anna</t>
  </si>
  <si>
    <t>Frankowska Jolanta
Stompor Aleksandra</t>
  </si>
  <si>
    <t>SP Miłkowice</t>
  </si>
  <si>
    <t>Listwan Michał
Oruba Bartosz
Pięt Przemysław
Srokowski Kamil</t>
  </si>
  <si>
    <t>Apanacewicz Jakub
Grzych Jakub
Neć Patryk
Nowak Kacer</t>
  </si>
  <si>
    <t>VII LO Legnica</t>
  </si>
  <si>
    <t>Uniatowicz Jagoda
Osiecka Natalia</t>
  </si>
  <si>
    <t>Talaczyńska Malwina
Wach Natalia</t>
  </si>
  <si>
    <t>Gimnazjum nr 1 Legnica</t>
  </si>
  <si>
    <t>Rutkowska Maria
Zych Aleksandra</t>
  </si>
  <si>
    <t>Jeleśniański Adam
Fedor Daniel</t>
  </si>
  <si>
    <t>V LO Legnica</t>
  </si>
  <si>
    <t>Droszczak Anna
Kozłowska katarzyna
Górski Przemysław</t>
  </si>
  <si>
    <t>Płociennik Paulina
Szuszkiewicz Katarzyna</t>
  </si>
  <si>
    <t>Gola Adam
Bielec Patryk</t>
  </si>
  <si>
    <t>Piotrowska Anna
Usień Elżbiea
Zębacki Jakub
Michałowicz Paulina
Piotrowska Kamila</t>
  </si>
  <si>
    <t>Piech - Lider Kamil
Nahorniak Aleksandra</t>
  </si>
  <si>
    <t>Zajączkowski Mateusz
Wnuk Agnieszka</t>
  </si>
  <si>
    <t>Świetlica Terapeutyczna nr 1 
Legnica</t>
  </si>
  <si>
    <t>Szlachetka Sebastian
Sosnowski Jarosław</t>
  </si>
  <si>
    <t>SP 19 Legnica</t>
  </si>
  <si>
    <t>InO-TOP Zgorzelec</t>
  </si>
  <si>
    <t>"Wiking" Szczecin
MKKT "Tramp" Bogatynia</t>
  </si>
  <si>
    <t>Andrzejewski Michał
Wojciechowski Dawid</t>
  </si>
  <si>
    <t>"Wiking" Szczecin</t>
  </si>
  <si>
    <t>Gimnazjum Bolków</t>
  </si>
  <si>
    <t>Fica Wojciech
Madurski Szymon</t>
  </si>
  <si>
    <t>Gimnzjum Bolków</t>
  </si>
  <si>
    <t>Drewniak Marta
Kaczmarczyk Magdalena</t>
  </si>
  <si>
    <t>Mikołajczyk Wojciech
Puciński Paweł</t>
  </si>
  <si>
    <t>Desput Marcin
Komorniczak Joanna</t>
  </si>
  <si>
    <t>Karmelita Dawid
Serafin Michał</t>
  </si>
  <si>
    <t>Butyński dawid
Sierżant Przemysław</t>
  </si>
  <si>
    <t>PTTK Strzelin</t>
  </si>
  <si>
    <t>Szałaj Przemysław
Szymański Łukasz</t>
  </si>
  <si>
    <t>PTTK Strzelin (SKKT Wawrzyszów)</t>
  </si>
  <si>
    <t>Szałaj Rafał
Kozak Karol</t>
  </si>
  <si>
    <t>Zawisza Bartosz
Szyndrowski Daniel</t>
  </si>
  <si>
    <t>Jagiełka Wojciech
Lejczak Dawid</t>
  </si>
  <si>
    <t>Szymańska katarzyna
Klimek Dominika</t>
  </si>
  <si>
    <t>Kain Kacper
Hebdowska Magdalena</t>
  </si>
  <si>
    <t>Wadera Kamil
Pytlakowski Tomasz
Rusek Kamil</t>
  </si>
  <si>
    <t>Świetlica Terapeutyczna 
nr 1 Legnica</t>
  </si>
  <si>
    <t>Sobczyński Szymon
Gąsior Mateusz</t>
  </si>
  <si>
    <t>"Echo" Twardogóra</t>
  </si>
  <si>
    <t>nkl</t>
  </si>
  <si>
    <t>Głowacz Paweł
Cych Weronika</t>
  </si>
  <si>
    <t>Pieniążek Batosz
Mokrzycki Konrad</t>
  </si>
  <si>
    <t>Mazan Bartłomiej
Solenta Angelika</t>
  </si>
  <si>
    <t>Kowalczyk Łukasz
Łepko Michał</t>
  </si>
  <si>
    <t>ZSR Legnica</t>
  </si>
  <si>
    <t>Desput Janusz
Duda Jakub</t>
  </si>
  <si>
    <t>KTK "Łapiguz" Siedlęcin
SKKT Wleń</t>
  </si>
  <si>
    <t>Sławiński Tadeusz</t>
  </si>
  <si>
    <t>PTSM Lubań</t>
  </si>
  <si>
    <t>Cych Piotr
Cych Aga</t>
  </si>
  <si>
    <t>Wittig Agnieszka</t>
  </si>
  <si>
    <t>abs</t>
  </si>
  <si>
    <t>Marecki Krzysztof</t>
  </si>
  <si>
    <t>Drewniak Wiesław</t>
  </si>
  <si>
    <t>Desput Małgorzata
Desput Krzysztof</t>
  </si>
  <si>
    <t>Na imprezie wybrano komisję odwoławczą w składzie: Tadeusz Sławiński, Adam Pawłowicz, Bartłomiej Mazan. W trakcie zawodów nie zgłoszono protestów.</t>
  </si>
  <si>
    <r>
      <t xml:space="preserve">7.  UCZESTNICTWO: </t>
    </r>
    <r>
      <rPr>
        <sz val="12"/>
        <rFont val="Times New Roman"/>
        <family val="1"/>
      </rPr>
      <t>do zawodów zgłosiło udział 116 uczestników. Wystartowało: 
 11 zawodników w kat. TS, 10 zawodników w kat. TJ, 29 zawodników w kat. TM, 
24 w kat. TD, 33 w kat. TP oraz 14 w kat. TN. Razem wystartowało 121 zawodników.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</si>
</sst>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18" borderId="18" xfId="0" applyNumberFormat="1" applyFont="1" applyFill="1" applyBorder="1" applyAlignment="1">
      <alignment horizontal="center" vertical="center" textRotation="90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2" fontId="1" fillId="18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9" fontId="4" fillId="18" borderId="25" xfId="0" applyNumberFormat="1" applyFont="1" applyFill="1" applyBorder="1" applyAlignment="1">
      <alignment horizontal="center" vertical="center" textRotation="90" wrapText="1"/>
    </xf>
    <xf numFmtId="0" fontId="0" fillId="18" borderId="26" xfId="0" applyFill="1" applyBorder="1" applyAlignment="1">
      <alignment horizontal="center" vertical="center" wrapText="1"/>
    </xf>
    <xf numFmtId="49" fontId="4" fillId="18" borderId="25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2" fontId="1" fillId="18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18" borderId="26" xfId="0" applyFill="1" applyBorder="1" applyAlignment="1">
      <alignment horizontal="center" vertical="center" textRotation="90" wrapText="1"/>
    </xf>
    <xf numFmtId="0" fontId="0" fillId="4" borderId="2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9">
      <selection activeCell="A29" sqref="A29"/>
    </sheetView>
  </sheetViews>
  <sheetFormatPr defaultColWidth="9.00390625" defaultRowHeight="12.75"/>
  <cols>
    <col min="9" max="9" width="14.875" style="0" customWidth="1"/>
  </cols>
  <sheetData>
    <row r="1" ht="15.75">
      <c r="A1" s="65" t="s">
        <v>45</v>
      </c>
    </row>
    <row r="2" ht="1.5" customHeight="1">
      <c r="A2" s="68"/>
    </row>
    <row r="3" ht="15.75">
      <c r="A3" s="65" t="s">
        <v>37</v>
      </c>
    </row>
    <row r="4" ht="2.25" customHeight="1">
      <c r="A4" s="68"/>
    </row>
    <row r="5" ht="15.75">
      <c r="A5" s="65" t="s">
        <v>25</v>
      </c>
    </row>
    <row r="6" ht="15.75">
      <c r="A6" s="69" t="s">
        <v>41</v>
      </c>
    </row>
    <row r="7" ht="15.75">
      <c r="A7" s="65" t="s">
        <v>27</v>
      </c>
    </row>
    <row r="8" ht="15.75">
      <c r="A8" s="69" t="s">
        <v>59</v>
      </c>
    </row>
    <row r="9" ht="15.75">
      <c r="A9" s="69" t="s">
        <v>35</v>
      </c>
    </row>
    <row r="10" ht="15.75">
      <c r="A10" s="69" t="s">
        <v>60</v>
      </c>
    </row>
    <row r="11" ht="2.25" customHeight="1">
      <c r="A11" s="69"/>
    </row>
    <row r="12" spans="1:9" ht="15.75">
      <c r="A12" s="65" t="s">
        <v>42</v>
      </c>
      <c r="B12" s="63"/>
      <c r="C12" s="63"/>
      <c r="D12" s="63"/>
      <c r="E12" s="63"/>
      <c r="F12" s="63"/>
      <c r="G12" s="63"/>
      <c r="H12" s="63"/>
      <c r="I12" s="63"/>
    </row>
    <row r="13" spans="1:9" ht="15.75">
      <c r="A13" s="66" t="s">
        <v>46</v>
      </c>
      <c r="B13" s="63"/>
      <c r="C13" s="63"/>
      <c r="D13" s="63"/>
      <c r="E13" s="63"/>
      <c r="F13" s="63"/>
      <c r="G13" s="63"/>
      <c r="H13" s="63"/>
      <c r="I13" s="63"/>
    </row>
    <row r="14" spans="1:9" ht="15.75">
      <c r="A14" s="66" t="s">
        <v>47</v>
      </c>
      <c r="B14" s="63"/>
      <c r="C14" s="63"/>
      <c r="D14" s="63"/>
      <c r="E14" s="63"/>
      <c r="F14" s="63"/>
      <c r="G14" s="63"/>
      <c r="H14" s="63"/>
      <c r="I14" s="63"/>
    </row>
    <row r="15" spans="1:9" ht="15.75">
      <c r="A15" s="110" t="s">
        <v>48</v>
      </c>
      <c r="B15" s="111"/>
      <c r="C15" s="111"/>
      <c r="D15" s="111"/>
      <c r="E15" s="111"/>
      <c r="F15" s="111"/>
      <c r="G15" s="111"/>
      <c r="H15" s="111"/>
      <c r="I15" s="111"/>
    </row>
    <row r="16" spans="1:9" ht="15.75">
      <c r="A16" s="66" t="s">
        <v>49</v>
      </c>
      <c r="B16" s="67"/>
      <c r="C16" s="67"/>
      <c r="D16" s="67"/>
      <c r="E16" s="67"/>
      <c r="F16" s="67"/>
      <c r="G16" s="67"/>
      <c r="H16" s="67"/>
      <c r="I16" s="67"/>
    </row>
    <row r="17" spans="1:9" ht="15.75">
      <c r="A17" s="66" t="s">
        <v>51</v>
      </c>
      <c r="B17" s="67"/>
      <c r="C17" s="67"/>
      <c r="D17" s="67"/>
      <c r="E17" s="67"/>
      <c r="F17" s="67"/>
      <c r="G17" s="67"/>
      <c r="H17" s="67"/>
      <c r="I17" s="67"/>
    </row>
    <row r="18" spans="1:9" ht="15.75">
      <c r="A18" s="66" t="s">
        <v>50</v>
      </c>
      <c r="B18" s="67"/>
      <c r="C18" s="67"/>
      <c r="D18" s="67"/>
      <c r="E18" s="67"/>
      <c r="F18" s="67"/>
      <c r="G18" s="67"/>
      <c r="H18" s="67"/>
      <c r="I18" s="67"/>
    </row>
    <row r="19" spans="1:9" ht="15.75">
      <c r="A19" s="110" t="s">
        <v>52</v>
      </c>
      <c r="B19" s="111"/>
      <c r="C19" s="111"/>
      <c r="D19" s="111"/>
      <c r="E19" s="111"/>
      <c r="F19" s="111"/>
      <c r="G19" s="111"/>
      <c r="H19" s="111"/>
      <c r="I19" s="111"/>
    </row>
    <row r="20" spans="1:9" ht="15.75">
      <c r="A20" s="110" t="s">
        <v>53</v>
      </c>
      <c r="B20" s="111"/>
      <c r="C20" s="111"/>
      <c r="D20" s="111"/>
      <c r="E20" s="111"/>
      <c r="F20" s="111"/>
      <c r="G20" s="111"/>
      <c r="H20" s="111"/>
      <c r="I20" s="111"/>
    </row>
    <row r="21" spans="1:9" ht="15.75">
      <c r="A21" s="110" t="s">
        <v>54</v>
      </c>
      <c r="B21" s="111"/>
      <c r="C21" s="111"/>
      <c r="D21" s="111"/>
      <c r="E21" s="111"/>
      <c r="F21" s="111"/>
      <c r="G21" s="111"/>
      <c r="H21" s="111"/>
      <c r="I21" s="111"/>
    </row>
    <row r="22" spans="1:9" ht="15.75">
      <c r="A22" s="110" t="s">
        <v>55</v>
      </c>
      <c r="B22" s="111"/>
      <c r="C22" s="111"/>
      <c r="D22" s="111"/>
      <c r="E22" s="111"/>
      <c r="F22" s="111"/>
      <c r="G22" s="111"/>
      <c r="H22" s="111"/>
      <c r="I22" s="111"/>
    </row>
    <row r="23" spans="1:9" ht="15.75">
      <c r="A23" s="110" t="s">
        <v>56</v>
      </c>
      <c r="B23" s="111"/>
      <c r="C23" s="111"/>
      <c r="D23" s="111"/>
      <c r="E23" s="111"/>
      <c r="F23" s="111"/>
      <c r="G23" s="111"/>
      <c r="H23" s="111"/>
      <c r="I23" s="111"/>
    </row>
    <row r="24" ht="3" customHeight="1">
      <c r="A24" s="61"/>
    </row>
    <row r="25" ht="15.75">
      <c r="A25" s="57" t="s">
        <v>28</v>
      </c>
    </row>
    <row r="26" spans="1:15" ht="64.5" customHeight="1">
      <c r="A26" s="114" t="s">
        <v>43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ht="2.25" customHeight="1">
      <c r="A27" s="59"/>
    </row>
    <row r="28" spans="1:15" ht="48" customHeight="1">
      <c r="A28" s="112" t="s">
        <v>145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ht="3" customHeight="1">
      <c r="A29" s="58"/>
    </row>
    <row r="30" spans="1:15" ht="30" customHeight="1">
      <c r="A30" s="112" t="s">
        <v>33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ht="2.25" customHeight="1">
      <c r="A31" s="58"/>
    </row>
    <row r="32" spans="1:9" ht="30" customHeight="1">
      <c r="A32" s="112" t="s">
        <v>36</v>
      </c>
      <c r="B32" s="113"/>
      <c r="C32" s="113"/>
      <c r="D32" s="113"/>
      <c r="E32" s="113"/>
      <c r="F32" s="113"/>
      <c r="G32" s="113"/>
      <c r="H32" s="113"/>
      <c r="I32" s="113"/>
    </row>
    <row r="33" ht="1.5" customHeight="1">
      <c r="A33" s="62"/>
    </row>
    <row r="34" ht="15.75">
      <c r="A34" s="57" t="s">
        <v>29</v>
      </c>
    </row>
    <row r="35" ht="15.75">
      <c r="A35" s="61" t="s">
        <v>38</v>
      </c>
    </row>
    <row r="36" ht="15.75">
      <c r="A36" s="61" t="s">
        <v>44</v>
      </c>
    </row>
    <row r="37" ht="15.75">
      <c r="A37" s="61" t="s">
        <v>62</v>
      </c>
    </row>
    <row r="38" spans="1:9" ht="13.5">
      <c r="A38" s="114" t="s">
        <v>57</v>
      </c>
      <c r="B38" s="113"/>
      <c r="C38" s="113"/>
      <c r="D38" s="113"/>
      <c r="E38" s="113"/>
      <c r="F38" s="113"/>
      <c r="G38" s="113"/>
      <c r="H38" s="113"/>
      <c r="I38" s="113"/>
    </row>
    <row r="39" ht="15.75">
      <c r="A39" s="64" t="s">
        <v>61</v>
      </c>
    </row>
    <row r="40" ht="15.75">
      <c r="A40" s="64" t="s">
        <v>58</v>
      </c>
    </row>
    <row r="41" ht="2.25" customHeight="1">
      <c r="A41" s="59"/>
    </row>
    <row r="42" ht="15.75">
      <c r="A42" s="65" t="s">
        <v>30</v>
      </c>
    </row>
    <row r="43" spans="1:9" ht="33" customHeight="1">
      <c r="A43" s="114" t="s">
        <v>144</v>
      </c>
      <c r="B43" s="113"/>
      <c r="C43" s="113"/>
      <c r="D43" s="113"/>
      <c r="E43" s="113"/>
      <c r="F43" s="113"/>
      <c r="G43" s="113"/>
      <c r="H43" s="113"/>
      <c r="I43" s="113"/>
    </row>
    <row r="44" ht="45.75" customHeight="1">
      <c r="A44" s="60"/>
    </row>
    <row r="45" spans="1:6" ht="15.75">
      <c r="A45" s="60" t="s">
        <v>26</v>
      </c>
      <c r="F45" s="60" t="s">
        <v>31</v>
      </c>
    </row>
    <row r="46" spans="1:14" ht="15.75">
      <c r="A46" s="60" t="s">
        <v>39</v>
      </c>
      <c r="F46" s="110" t="s">
        <v>40</v>
      </c>
      <c r="G46" s="113"/>
      <c r="H46" s="113"/>
      <c r="I46" s="113"/>
      <c r="J46" s="113"/>
      <c r="K46" s="113"/>
      <c r="L46" s="113"/>
      <c r="M46" s="113"/>
      <c r="N46" s="113"/>
    </row>
  </sheetData>
  <sheetProtection/>
  <mergeCells count="13">
    <mergeCell ref="A30:O30"/>
    <mergeCell ref="A21:I21"/>
    <mergeCell ref="F46:N46"/>
    <mergeCell ref="A43:I43"/>
    <mergeCell ref="A38:I38"/>
    <mergeCell ref="A26:O26"/>
    <mergeCell ref="A28:O28"/>
    <mergeCell ref="A32:I32"/>
    <mergeCell ref="A15:I15"/>
    <mergeCell ref="A19:I19"/>
    <mergeCell ref="A20:I20"/>
    <mergeCell ref="A23:I23"/>
    <mergeCell ref="A22:I22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L12" sqref="L12"/>
    </sheetView>
  </sheetViews>
  <sheetFormatPr defaultColWidth="9.00390625" defaultRowHeight="25.5" customHeight="1"/>
  <cols>
    <col min="1" max="1" width="5.00390625" style="49" customWidth="1"/>
    <col min="2" max="2" width="23.00390625" style="50" customWidth="1"/>
    <col min="3" max="3" width="26.75390625" style="51" customWidth="1"/>
    <col min="4" max="4" width="5.75390625" style="47" bestFit="1" customWidth="1"/>
    <col min="5" max="5" width="9.00390625" style="48" bestFit="1" customWidth="1"/>
    <col min="6" max="6" width="6.00390625" style="49" customWidth="1"/>
    <col min="7" max="7" width="6.625" style="47" bestFit="1" customWidth="1"/>
    <col min="8" max="8" width="8.25390625" style="48" customWidth="1"/>
    <col min="9" max="9" width="3.375" style="49" customWidth="1"/>
    <col min="10" max="10" width="8.625" style="48" customWidth="1"/>
    <col min="11" max="11" width="3.625" style="49" customWidth="1"/>
    <col min="12" max="12" width="6.625" style="47" customWidth="1"/>
    <col min="13" max="13" width="8.125" style="48" customWidth="1"/>
    <col min="14" max="14" width="3.625" style="49" customWidth="1"/>
    <col min="15" max="15" width="8.125" style="48" customWidth="1"/>
    <col min="16" max="16" width="3.625" style="49" customWidth="1"/>
    <col min="17" max="17" width="5.75390625" style="47" hidden="1" customWidth="1"/>
    <col min="18" max="18" width="8.125" style="48" hidden="1" customWidth="1"/>
    <col min="19" max="19" width="3.25390625" style="49" hidden="1" customWidth="1"/>
    <col min="20" max="20" width="8.125" style="48" hidden="1" customWidth="1"/>
    <col min="21" max="21" width="9.125" style="49" hidden="1" customWidth="1"/>
    <col min="22" max="16384" width="9.125" style="18" customWidth="1"/>
  </cols>
  <sheetData>
    <row r="1" spans="1:21" s="2" customFormat="1" ht="25.5" customHeight="1">
      <c r="A1" s="115" t="s">
        <v>0</v>
      </c>
      <c r="B1" s="117" t="s">
        <v>19</v>
      </c>
      <c r="C1" s="117" t="s">
        <v>22</v>
      </c>
      <c r="D1" s="32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119" t="s">
        <v>12</v>
      </c>
      <c r="M1" s="120"/>
      <c r="N1" s="121"/>
      <c r="O1" s="32" t="s">
        <v>15</v>
      </c>
      <c r="P1" s="33"/>
      <c r="Q1" s="27" t="s">
        <v>11</v>
      </c>
      <c r="R1" s="28"/>
      <c r="S1" s="28"/>
      <c r="T1" s="28" t="s">
        <v>16</v>
      </c>
      <c r="U1" s="28"/>
    </row>
    <row r="2" spans="1:21" s="1" customFormat="1" ht="57.75" customHeight="1" thickBot="1">
      <c r="A2" s="116"/>
      <c r="B2" s="118"/>
      <c r="C2" s="118"/>
      <c r="D2" s="34" t="s">
        <v>17</v>
      </c>
      <c r="E2" s="35" t="s">
        <v>18</v>
      </c>
      <c r="F2" s="34" t="s">
        <v>13</v>
      </c>
      <c r="G2" s="34" t="s">
        <v>17</v>
      </c>
      <c r="H2" s="35" t="s">
        <v>18</v>
      </c>
      <c r="I2" s="34" t="s">
        <v>13</v>
      </c>
      <c r="J2" s="35" t="s">
        <v>18</v>
      </c>
      <c r="K2" s="34" t="s">
        <v>13</v>
      </c>
      <c r="L2" s="34" t="s">
        <v>17</v>
      </c>
      <c r="M2" s="35" t="s">
        <v>18</v>
      </c>
      <c r="N2" s="34" t="s">
        <v>13</v>
      </c>
      <c r="O2" s="35" t="s">
        <v>18</v>
      </c>
      <c r="P2" s="36" t="s">
        <v>13</v>
      </c>
      <c r="Q2" s="29" t="s">
        <v>17</v>
      </c>
      <c r="R2" s="30" t="s">
        <v>18</v>
      </c>
      <c r="S2" s="31" t="s">
        <v>13</v>
      </c>
      <c r="T2" s="30" t="s">
        <v>18</v>
      </c>
      <c r="U2" s="31" t="s">
        <v>13</v>
      </c>
    </row>
    <row r="3" spans="1:16" ht="25.5" customHeight="1">
      <c r="A3" s="17">
        <f aca="true" t="shared" si="0" ref="A3:A10">P3</f>
        <v>1</v>
      </c>
      <c r="B3" s="40" t="s">
        <v>69</v>
      </c>
      <c r="C3" s="40" t="s">
        <v>70</v>
      </c>
      <c r="D3" s="15">
        <v>600</v>
      </c>
      <c r="E3" s="16">
        <f aca="true" t="shared" si="1" ref="E3:E10">IF(D3&lt;&gt;"",IF(ISNUMBER(D3),MAX(1000/TSE1*(TSE1-D3+MIN(D$1:D$65536)),0),0),"")</f>
        <v>1000</v>
      </c>
      <c r="F3" s="17">
        <f aca="true" t="shared" si="2" ref="F3:F10">IF(E3&lt;&gt;"",RANK(E3,E$1:E$65536),"")</f>
        <v>1</v>
      </c>
      <c r="G3" s="15">
        <v>345</v>
      </c>
      <c r="H3" s="16">
        <f aca="true" t="shared" si="3" ref="H3:H10">IF(G3&lt;&gt;"",IF(ISNUMBER(G3),MAX(1000/TSE2*(TSE2-G3+MIN(G$1:G$65536)),0),0),"")</f>
        <v>1000</v>
      </c>
      <c r="I3" s="17">
        <f aca="true" t="shared" si="4" ref="I3:I10">IF(H3&lt;&gt;"",RANK(H3,H$1:H$65536),"")</f>
        <v>1</v>
      </c>
      <c r="J3" s="16">
        <f aca="true" t="shared" si="5" ref="J3:J10">IF(H3&lt;&gt;"",E3+H3,"")</f>
        <v>2000</v>
      </c>
      <c r="K3" s="17">
        <f aca="true" t="shared" si="6" ref="K3:K10">IF(J3&lt;&gt;"",RANK(J3,J$1:J$65536),"")</f>
        <v>1</v>
      </c>
      <c r="L3" s="26">
        <v>320</v>
      </c>
      <c r="M3" s="16">
        <f aca="true" t="shared" si="7" ref="M3:M10">IF(L3&lt;&gt;"",IF(ISNUMBER(L3),MAX(1000/TSE3*(TSE3-L3+MIN(L$1:L$65536)),0),0),"")</f>
        <v>1000.0000000000001</v>
      </c>
      <c r="N3" s="17">
        <f aca="true" t="shared" si="8" ref="N3:N10">IF(M3&lt;&gt;"",RANK(M3,M$1:M$65536),"")</f>
        <v>1</v>
      </c>
      <c r="O3" s="16">
        <f aca="true" t="shared" si="9" ref="O3:O10">IF(M3&lt;&gt;"",J3+M3,"")</f>
        <v>3000</v>
      </c>
      <c r="P3" s="17">
        <f aca="true" t="shared" si="10" ref="P3:P10">IF(O3&lt;&gt;"",RANK(O3,O$1:O$65536),"")</f>
        <v>1</v>
      </c>
    </row>
    <row r="4" spans="1:16" ht="25.5" customHeight="1">
      <c r="A4" s="17">
        <f t="shared" si="0"/>
        <v>2</v>
      </c>
      <c r="B4" s="40" t="s">
        <v>138</v>
      </c>
      <c r="C4" s="39" t="s">
        <v>127</v>
      </c>
      <c r="D4" s="15">
        <v>837</v>
      </c>
      <c r="E4" s="16">
        <f t="shared" si="1"/>
        <v>824.4444444444443</v>
      </c>
      <c r="F4" s="17">
        <f t="shared" si="2"/>
        <v>4</v>
      </c>
      <c r="G4" s="15">
        <v>400</v>
      </c>
      <c r="H4" s="16">
        <f t="shared" si="3"/>
        <v>949.0740740740741</v>
      </c>
      <c r="I4" s="17">
        <f t="shared" si="4"/>
        <v>2</v>
      </c>
      <c r="J4" s="16">
        <f t="shared" si="5"/>
        <v>1773.5185185185185</v>
      </c>
      <c r="K4" s="17">
        <f t="shared" si="6"/>
        <v>2</v>
      </c>
      <c r="L4" s="15">
        <v>765</v>
      </c>
      <c r="M4" s="16">
        <f t="shared" si="7"/>
        <v>550.5050505050506</v>
      </c>
      <c r="N4" s="17">
        <f t="shared" si="8"/>
        <v>6</v>
      </c>
      <c r="O4" s="16">
        <f t="shared" si="9"/>
        <v>2324.023569023569</v>
      </c>
      <c r="P4" s="17">
        <f t="shared" si="10"/>
        <v>2</v>
      </c>
    </row>
    <row r="5" spans="1:21" ht="25.5" customHeight="1">
      <c r="A5" s="17">
        <f t="shared" si="0"/>
        <v>3</v>
      </c>
      <c r="B5" s="40" t="s">
        <v>142</v>
      </c>
      <c r="C5" s="40" t="s">
        <v>108</v>
      </c>
      <c r="D5" s="15">
        <v>680</v>
      </c>
      <c r="E5" s="16">
        <f t="shared" si="1"/>
        <v>940.7407407407406</v>
      </c>
      <c r="F5" s="17">
        <f t="shared" si="2"/>
        <v>2</v>
      </c>
      <c r="G5" s="15">
        <v>700</v>
      </c>
      <c r="H5" s="16">
        <f t="shared" si="3"/>
        <v>671.2962962962963</v>
      </c>
      <c r="I5" s="17">
        <f t="shared" si="4"/>
        <v>6</v>
      </c>
      <c r="J5" s="16">
        <f t="shared" si="5"/>
        <v>1612.037037037037</v>
      </c>
      <c r="K5" s="17">
        <f t="shared" si="6"/>
        <v>3</v>
      </c>
      <c r="L5" s="15">
        <v>663</v>
      </c>
      <c r="M5" s="16">
        <f t="shared" si="7"/>
        <v>653.5353535353536</v>
      </c>
      <c r="N5" s="17">
        <f t="shared" si="8"/>
        <v>5</v>
      </c>
      <c r="O5" s="16">
        <f t="shared" si="9"/>
        <v>2265.5723905723908</v>
      </c>
      <c r="P5" s="17">
        <f t="shared" si="10"/>
        <v>3</v>
      </c>
      <c r="Q5" s="48"/>
      <c r="R5" s="49"/>
      <c r="S5" s="48"/>
      <c r="T5" s="49"/>
      <c r="U5" s="18"/>
    </row>
    <row r="6" spans="1:16" ht="25.5" customHeight="1">
      <c r="A6" s="17">
        <f t="shared" si="0"/>
        <v>4</v>
      </c>
      <c r="B6" s="40" t="s">
        <v>136</v>
      </c>
      <c r="C6" s="39" t="s">
        <v>137</v>
      </c>
      <c r="D6" s="15">
        <v>920</v>
      </c>
      <c r="E6" s="16">
        <f t="shared" si="1"/>
        <v>762.9629629629629</v>
      </c>
      <c r="F6" s="17">
        <f t="shared" si="2"/>
        <v>5</v>
      </c>
      <c r="G6" s="15">
        <v>575</v>
      </c>
      <c r="H6" s="16">
        <f t="shared" si="3"/>
        <v>787.0370370370371</v>
      </c>
      <c r="I6" s="17">
        <f t="shared" si="4"/>
        <v>3</v>
      </c>
      <c r="J6" s="16">
        <f t="shared" si="5"/>
        <v>1550</v>
      </c>
      <c r="K6" s="17">
        <f t="shared" si="6"/>
        <v>5</v>
      </c>
      <c r="L6" s="17">
        <v>622</v>
      </c>
      <c r="M6" s="16">
        <f t="shared" si="7"/>
        <v>694.949494949495</v>
      </c>
      <c r="N6" s="17">
        <f t="shared" si="8"/>
        <v>3</v>
      </c>
      <c r="O6" s="16">
        <f t="shared" si="9"/>
        <v>2244.949494949495</v>
      </c>
      <c r="P6" s="17">
        <f t="shared" si="10"/>
        <v>4</v>
      </c>
    </row>
    <row r="7" spans="1:16" ht="25.5" customHeight="1">
      <c r="A7" s="17">
        <f t="shared" si="0"/>
        <v>5</v>
      </c>
      <c r="B7" s="98" t="s">
        <v>134</v>
      </c>
      <c r="C7" s="98" t="s">
        <v>135</v>
      </c>
      <c r="D7" s="15">
        <v>985</v>
      </c>
      <c r="E7" s="16">
        <f t="shared" si="1"/>
        <v>714.8148148148148</v>
      </c>
      <c r="F7" s="17">
        <f t="shared" si="2"/>
        <v>6</v>
      </c>
      <c r="G7" s="15">
        <v>632</v>
      </c>
      <c r="H7" s="16">
        <f t="shared" si="3"/>
        <v>734.2592592592592</v>
      </c>
      <c r="I7" s="17">
        <f t="shared" si="4"/>
        <v>4</v>
      </c>
      <c r="J7" s="16">
        <f t="shared" si="5"/>
        <v>1449.074074074074</v>
      </c>
      <c r="K7" s="17">
        <f t="shared" si="6"/>
        <v>6</v>
      </c>
      <c r="L7" s="17">
        <v>554</v>
      </c>
      <c r="M7" s="16">
        <f t="shared" si="7"/>
        <v>763.6363636363637</v>
      </c>
      <c r="N7" s="17">
        <f t="shared" si="8"/>
        <v>2</v>
      </c>
      <c r="O7" s="16">
        <f t="shared" si="9"/>
        <v>2212.710437710438</v>
      </c>
      <c r="P7" s="17">
        <f t="shared" si="10"/>
        <v>5</v>
      </c>
    </row>
    <row r="8" spans="1:16" ht="25.5" customHeight="1">
      <c r="A8" s="17">
        <f t="shared" si="0"/>
        <v>6</v>
      </c>
      <c r="B8" s="98" t="s">
        <v>141</v>
      </c>
      <c r="C8" s="105" t="s">
        <v>64</v>
      </c>
      <c r="D8" s="15">
        <v>680</v>
      </c>
      <c r="E8" s="16">
        <f t="shared" si="1"/>
        <v>940.7407407407406</v>
      </c>
      <c r="F8" s="17">
        <f t="shared" si="2"/>
        <v>2</v>
      </c>
      <c r="G8" s="15">
        <v>700</v>
      </c>
      <c r="H8" s="16">
        <f t="shared" si="3"/>
        <v>671.2962962962963</v>
      </c>
      <c r="I8" s="17">
        <f t="shared" si="4"/>
        <v>6</v>
      </c>
      <c r="J8" s="16">
        <f t="shared" si="5"/>
        <v>1612.037037037037</v>
      </c>
      <c r="K8" s="17">
        <f t="shared" si="6"/>
        <v>3</v>
      </c>
      <c r="L8" s="15" t="s">
        <v>140</v>
      </c>
      <c r="M8" s="16">
        <f t="shared" si="7"/>
        <v>0</v>
      </c>
      <c r="N8" s="17">
        <f t="shared" si="8"/>
        <v>7</v>
      </c>
      <c r="O8" s="16">
        <f t="shared" si="9"/>
        <v>1612.037037037037</v>
      </c>
      <c r="P8" s="17">
        <f t="shared" si="10"/>
        <v>6</v>
      </c>
    </row>
    <row r="9" spans="1:16" ht="25.5" customHeight="1">
      <c r="A9" s="17">
        <f t="shared" si="0"/>
        <v>7</v>
      </c>
      <c r="B9" s="40" t="s">
        <v>68</v>
      </c>
      <c r="C9" s="100" t="s">
        <v>64</v>
      </c>
      <c r="D9" s="15">
        <v>1011</v>
      </c>
      <c r="E9" s="16">
        <f t="shared" si="1"/>
        <v>695.5555555555555</v>
      </c>
      <c r="F9" s="17">
        <f t="shared" si="2"/>
        <v>7</v>
      </c>
      <c r="G9" s="15">
        <v>649</v>
      </c>
      <c r="H9" s="16">
        <f t="shared" si="3"/>
        <v>718.5185185185185</v>
      </c>
      <c r="I9" s="17">
        <f t="shared" si="4"/>
        <v>5</v>
      </c>
      <c r="J9" s="16">
        <f t="shared" si="5"/>
        <v>1414.074074074074</v>
      </c>
      <c r="K9" s="17">
        <f t="shared" si="6"/>
        <v>7</v>
      </c>
      <c r="L9" s="15" t="s">
        <v>140</v>
      </c>
      <c r="M9" s="16">
        <f t="shared" si="7"/>
        <v>0</v>
      </c>
      <c r="N9" s="17">
        <f t="shared" si="8"/>
        <v>7</v>
      </c>
      <c r="O9" s="16">
        <f t="shared" si="9"/>
        <v>1414.074074074074</v>
      </c>
      <c r="P9" s="17">
        <f t="shared" si="10"/>
        <v>7</v>
      </c>
    </row>
    <row r="10" spans="1:16" ht="25.5" customHeight="1">
      <c r="A10" s="17">
        <f t="shared" si="0"/>
        <v>8</v>
      </c>
      <c r="B10" s="98" t="s">
        <v>139</v>
      </c>
      <c r="C10" s="105" t="s">
        <v>137</v>
      </c>
      <c r="D10" s="15" t="s">
        <v>140</v>
      </c>
      <c r="E10" s="16">
        <f t="shared" si="1"/>
        <v>0</v>
      </c>
      <c r="F10" s="17">
        <f t="shared" si="2"/>
        <v>8</v>
      </c>
      <c r="G10" s="15" t="s">
        <v>140</v>
      </c>
      <c r="H10" s="16">
        <f t="shared" si="3"/>
        <v>0</v>
      </c>
      <c r="I10" s="17">
        <f t="shared" si="4"/>
        <v>8</v>
      </c>
      <c r="J10" s="16">
        <f t="shared" si="5"/>
        <v>0</v>
      </c>
      <c r="K10" s="17">
        <f t="shared" si="6"/>
        <v>8</v>
      </c>
      <c r="L10" s="15">
        <v>622</v>
      </c>
      <c r="M10" s="16">
        <f t="shared" si="7"/>
        <v>694.949494949495</v>
      </c>
      <c r="N10" s="17">
        <f t="shared" si="8"/>
        <v>3</v>
      </c>
      <c r="O10" s="16">
        <f t="shared" si="9"/>
        <v>694.949494949495</v>
      </c>
      <c r="P10" s="17">
        <f t="shared" si="10"/>
        <v>8</v>
      </c>
    </row>
  </sheetData>
  <sheetProtection/>
  <mergeCells count="4">
    <mergeCell ref="A1:A2"/>
    <mergeCell ref="C1:C2"/>
    <mergeCell ref="B1:B2"/>
    <mergeCell ref="L1:N1"/>
  </mergeCells>
  <printOptions gridLines="1" horizontalCentered="1"/>
  <pageMargins left="0.4724409448818898" right="0.4724409448818898" top="0.4" bottom="0.25" header="0.22" footer="0"/>
  <pageSetup fitToHeight="2" fitToWidth="1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L8" sqref="L8"/>
    </sheetView>
  </sheetViews>
  <sheetFormatPr defaultColWidth="9.00390625" defaultRowHeight="25.5" customHeight="1"/>
  <cols>
    <col min="1" max="1" width="5.25390625" style="3" customWidth="1"/>
    <col min="2" max="2" width="20.75390625" style="8" customWidth="1"/>
    <col min="3" max="3" width="25.87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3" customFormat="1" ht="12.75" customHeight="1">
      <c r="A1" s="122" t="s">
        <v>0</v>
      </c>
      <c r="B1" s="124" t="s">
        <v>19</v>
      </c>
      <c r="C1" s="124" t="s">
        <v>2</v>
      </c>
      <c r="D1" s="32" t="s">
        <v>9</v>
      </c>
      <c r="E1" s="32"/>
      <c r="F1" s="32"/>
      <c r="G1" s="32" t="s">
        <v>10</v>
      </c>
      <c r="H1" s="32"/>
      <c r="I1" s="32"/>
      <c r="J1" s="32" t="s">
        <v>14</v>
      </c>
      <c r="K1" s="32"/>
      <c r="L1" s="32" t="s">
        <v>12</v>
      </c>
      <c r="M1" s="32"/>
      <c r="N1" s="32"/>
      <c r="O1" s="32" t="s">
        <v>15</v>
      </c>
      <c r="P1" s="33"/>
      <c r="Q1" s="22" t="s">
        <v>11</v>
      </c>
      <c r="R1" s="22"/>
      <c r="S1" s="22"/>
      <c r="T1" s="22" t="s">
        <v>16</v>
      </c>
      <c r="U1" s="22"/>
    </row>
    <row r="2" spans="1:21" s="21" customFormat="1" ht="73.5" customHeight="1" thickBot="1">
      <c r="A2" s="123"/>
      <c r="B2" s="123"/>
      <c r="C2" s="123"/>
      <c r="D2" s="34" t="s">
        <v>17</v>
      </c>
      <c r="E2" s="35" t="s">
        <v>24</v>
      </c>
      <c r="F2" s="34" t="s">
        <v>13</v>
      </c>
      <c r="G2" s="34" t="s">
        <v>17</v>
      </c>
      <c r="H2" s="35" t="s">
        <v>24</v>
      </c>
      <c r="I2" s="34" t="s">
        <v>13</v>
      </c>
      <c r="J2" s="35" t="s">
        <v>24</v>
      </c>
      <c r="K2" s="34" t="s">
        <v>13</v>
      </c>
      <c r="L2" s="34" t="s">
        <v>17</v>
      </c>
      <c r="M2" s="35" t="s">
        <v>24</v>
      </c>
      <c r="N2" s="34" t="s">
        <v>13</v>
      </c>
      <c r="O2" s="35" t="s">
        <v>24</v>
      </c>
      <c r="P2" s="36" t="s">
        <v>13</v>
      </c>
      <c r="Q2" s="19" t="s">
        <v>17</v>
      </c>
      <c r="R2" s="20" t="s">
        <v>18</v>
      </c>
      <c r="S2" s="19" t="s">
        <v>13</v>
      </c>
      <c r="T2" s="20" t="s">
        <v>18</v>
      </c>
      <c r="U2" s="19" t="s">
        <v>13</v>
      </c>
    </row>
    <row r="3" spans="1:21" ht="25.5" customHeight="1">
      <c r="A3" s="11">
        <f>P3</f>
        <v>1</v>
      </c>
      <c r="B3" s="99" t="s">
        <v>66</v>
      </c>
      <c r="C3" s="92" t="s">
        <v>64</v>
      </c>
      <c r="D3" s="13">
        <v>65</v>
      </c>
      <c r="E3" s="16">
        <f>IF(D3&lt;&gt;"",IF(ISNUMBER(D3),MAX(1000/TJE1*(TJE1-D3+MIN(D:D)),0),0),"")</f>
        <v>1000</v>
      </c>
      <c r="F3" s="17">
        <f>IF(E3&lt;&gt;"",RANK(E3,E:E),"")</f>
        <v>1</v>
      </c>
      <c r="G3" s="13">
        <v>303</v>
      </c>
      <c r="H3" s="16">
        <f>IF(G3&lt;&gt;"",IF(ISNUMBER(G3),MAX(1000/TJE2*(TJE2-G3+MIN(G:G)),0),0),"")</f>
        <v>1000</v>
      </c>
      <c r="I3" s="17">
        <f>IF(H3&lt;&gt;"",RANK(H3,H:H),"")</f>
        <v>1</v>
      </c>
      <c r="J3" s="16">
        <f>IF(H3&lt;&gt;"",E3+H3,"")</f>
        <v>2000</v>
      </c>
      <c r="K3" s="17">
        <f>IF(J3&lt;&gt;"",RANK(J3,J:J),"")</f>
        <v>1</v>
      </c>
      <c r="L3" s="13">
        <v>201</v>
      </c>
      <c r="M3" s="16">
        <f>IF(L3&lt;&gt;"",IF(ISNUMBER(L3),MAX(1000/TJE3*(TJE3-L3+MIN(L:L)),0),0),"")</f>
        <v>790.2777777777777</v>
      </c>
      <c r="N3" s="17">
        <f>IF(M3&lt;&gt;"",RANK(M3,M:M),"")</f>
        <v>2</v>
      </c>
      <c r="O3" s="16">
        <f>IF(M3&lt;&gt;"",J3+M3,"")</f>
        <v>2790.277777777778</v>
      </c>
      <c r="P3" s="17">
        <f>IF(O3&lt;&gt;"",RANK(O3,O:O),"")</f>
        <v>1</v>
      </c>
      <c r="Q3" s="13"/>
      <c r="R3" s="14">
        <f>IF(Q3&lt;&gt;"",IF(ISNUMBER(Q3),MAX(1000/TJE4*(TJE4-Q3+MIN(Q:Q)),0),0),"")</f>
      </c>
      <c r="S3" s="11">
        <f>IF(R3&lt;&gt;"",RANK(R3,R:R),"")</f>
      </c>
      <c r="T3" s="14">
        <f>IF(R3&lt;&gt;"",O3+R3,"")</f>
      </c>
      <c r="U3" s="11">
        <f>IF(T3&lt;&gt;"",RANK(T3,T:T),"")</f>
      </c>
    </row>
    <row r="4" spans="1:21" ht="25.5" customHeight="1">
      <c r="A4" s="11">
        <f>P4</f>
        <v>2</v>
      </c>
      <c r="B4" s="99" t="s">
        <v>131</v>
      </c>
      <c r="C4" s="100" t="s">
        <v>105</v>
      </c>
      <c r="D4" s="13">
        <v>420</v>
      </c>
      <c r="E4" s="16">
        <f>IF(D4&lt;&gt;"",IF(ISNUMBER(D4),MAX(1000/TJE1*(TJE1-D4+MIN(D:D)),0),0),"")</f>
        <v>671.2962962962963</v>
      </c>
      <c r="F4" s="17">
        <f>IF(E4&lt;&gt;"",RANK(E4,E:E),"")</f>
        <v>2</v>
      </c>
      <c r="G4" s="13">
        <v>305</v>
      </c>
      <c r="H4" s="16">
        <f>IF(G4&lt;&gt;"",IF(ISNUMBER(G4),MAX(1000/TJE2*(TJE2-G4+MIN(G:G)),0),0),"")</f>
        <v>998.5185185185185</v>
      </c>
      <c r="I4" s="17">
        <f>IF(H4&lt;&gt;"",RANK(H4,H:H),"")</f>
        <v>2</v>
      </c>
      <c r="J4" s="16">
        <f>IF(H4&lt;&gt;"",E4+H4,"")</f>
        <v>1669.8148148148148</v>
      </c>
      <c r="K4" s="17">
        <f>IF(J4&lt;&gt;"",RANK(J4,J:J),"")</f>
        <v>2</v>
      </c>
      <c r="L4" s="13">
        <v>50</v>
      </c>
      <c r="M4" s="16">
        <f>IF(L4&lt;&gt;"",IF(ISNUMBER(L4),MAX(1000/TJE3*(TJE3-L4+MIN(L:L)),0),0),"")</f>
        <v>1000</v>
      </c>
      <c r="N4" s="17">
        <f>IF(M4&lt;&gt;"",RANK(M4,M:M),"")</f>
        <v>1</v>
      </c>
      <c r="O4" s="16">
        <f>IF(M4&lt;&gt;"",J4+M4,"")</f>
        <v>2669.814814814815</v>
      </c>
      <c r="P4" s="17">
        <f>IF(O4&lt;&gt;"",RANK(O4,O:O),"")</f>
        <v>2</v>
      </c>
      <c r="Q4" s="13"/>
      <c r="R4" s="14"/>
      <c r="S4" s="11"/>
      <c r="T4" s="14"/>
      <c r="U4" s="11"/>
    </row>
    <row r="5" spans="1:16" ht="25.5" customHeight="1">
      <c r="A5" s="11">
        <f>P5</f>
        <v>3</v>
      </c>
      <c r="B5" s="99" t="s">
        <v>67</v>
      </c>
      <c r="C5" s="100" t="s">
        <v>64</v>
      </c>
      <c r="D5" s="13">
        <v>764</v>
      </c>
      <c r="E5" s="16">
        <f>IF(D5&lt;&gt;"",IF(ISNUMBER(D5),MAX(1000/TJE1*(TJE1-D5+MIN(D:D)),0),0),"")</f>
        <v>352.77777777777777</v>
      </c>
      <c r="F5" s="17">
        <f>IF(E5&lt;&gt;"",RANK(E5,E:E),"")</f>
        <v>3</v>
      </c>
      <c r="G5" s="13">
        <v>1330</v>
      </c>
      <c r="H5" s="16">
        <f>IF(G5&lt;&gt;"",IF(ISNUMBER(G5),MAX(1000/TJE2*(TJE2-G5+MIN(G:G)),0),0),"")</f>
        <v>239.25925925925924</v>
      </c>
      <c r="I5" s="17">
        <f>IF(H5&lt;&gt;"",RANK(H5,H:H),"")</f>
        <v>4</v>
      </c>
      <c r="J5" s="16">
        <f>IF(H5&lt;&gt;"",E5+H5,"")</f>
        <v>592.037037037037</v>
      </c>
      <c r="K5" s="17">
        <f>IF(J5&lt;&gt;"",RANK(J5,J:J),"")</f>
        <v>3</v>
      </c>
      <c r="L5" s="13" t="s">
        <v>140</v>
      </c>
      <c r="M5" s="16">
        <f>IF(L5&lt;&gt;"",IF(ISNUMBER(L5),MAX(1000/TJE3*(TJE3-L5+MIN(L:L)),0),0),"")</f>
        <v>0</v>
      </c>
      <c r="N5" s="17">
        <f>IF(M5&lt;&gt;"",RANK(M5,M:M),"")</f>
        <v>4</v>
      </c>
      <c r="O5" s="16">
        <f>IF(M5&lt;&gt;"",J5+M5,"")</f>
        <v>592.037037037037</v>
      </c>
      <c r="P5" s="17">
        <f>IF(O5&lt;&gt;"",RANK(O5,O:O),"")</f>
        <v>3</v>
      </c>
    </row>
    <row r="6" spans="1:16" ht="25.5" customHeight="1">
      <c r="A6" s="11">
        <f>P6</f>
        <v>4</v>
      </c>
      <c r="B6" s="54" t="s">
        <v>132</v>
      </c>
      <c r="C6" s="52" t="s">
        <v>133</v>
      </c>
      <c r="D6" s="13" t="s">
        <v>128</v>
      </c>
      <c r="E6" s="16">
        <f>IF(D6&lt;&gt;"",IF(ISNUMBER(D6),MAX(1000/TJE1*(TJE1-D6+MIN(D:D)),0),0),"")</f>
        <v>0</v>
      </c>
      <c r="F6" s="17">
        <f>IF(E6&lt;&gt;"",RANK(E6,E:E),"")</f>
        <v>4</v>
      </c>
      <c r="G6" s="13">
        <v>1280</v>
      </c>
      <c r="H6" s="16">
        <f>IF(G6&lt;&gt;"",IF(ISNUMBER(G6),MAX(1000/TJE2*(TJE2-G6+MIN(G:G)),0),0),"")</f>
        <v>276.2962962962963</v>
      </c>
      <c r="I6" s="17">
        <f>IF(H6&lt;&gt;"",RANK(H6,H:H),"")</f>
        <v>3</v>
      </c>
      <c r="J6" s="16">
        <f>IF(H6&lt;&gt;"",E6+H6,"")</f>
        <v>276.2962962962963</v>
      </c>
      <c r="K6" s="17">
        <f>IF(J6&lt;&gt;"",RANK(J6,J:J),"")</f>
        <v>4</v>
      </c>
      <c r="L6" s="13">
        <v>641</v>
      </c>
      <c r="M6" s="16">
        <f>IF(L6&lt;&gt;"",IF(ISNUMBER(L6),MAX(1000/TJE3*(TJE3-L6+MIN(L:L)),0),0),"")</f>
        <v>179.16666666666666</v>
      </c>
      <c r="N6" s="17">
        <f>IF(M6&lt;&gt;"",RANK(M6,M:M),"")</f>
        <v>3</v>
      </c>
      <c r="O6" s="16">
        <f>IF(M6&lt;&gt;"",J6+M6,"")</f>
        <v>455.46296296296293</v>
      </c>
      <c r="P6" s="17">
        <f>IF(O6&lt;&gt;"",RANK(O6,O:O),"")</f>
        <v>4</v>
      </c>
    </row>
    <row r="7" spans="1:16" ht="25.5" customHeight="1">
      <c r="A7" s="11">
        <f>P7</f>
        <v>5</v>
      </c>
      <c r="B7" s="99" t="s">
        <v>115</v>
      </c>
      <c r="C7" s="100" t="s">
        <v>116</v>
      </c>
      <c r="D7" s="13" t="s">
        <v>128</v>
      </c>
      <c r="E7" s="16">
        <f>IF(D7&lt;&gt;"",IF(ISNUMBER(D7),MAX(1000/TJE1*(TJE1-D7+MIN(D:D)),0),0),"")</f>
        <v>0</v>
      </c>
      <c r="F7" s="17">
        <f>IF(E7&lt;&gt;"",RANK(E7,E:E),"")</f>
        <v>4</v>
      </c>
      <c r="G7" s="13">
        <v>1365</v>
      </c>
      <c r="H7" s="16">
        <f>IF(G7&lt;&gt;"",IF(ISNUMBER(G7),MAX(1000/TJE2*(TJE2-G7+MIN(G:G)),0),0),"")</f>
        <v>213.33333333333331</v>
      </c>
      <c r="I7" s="17">
        <f>IF(H7&lt;&gt;"",RANK(H7,H:H),"")</f>
        <v>5</v>
      </c>
      <c r="J7" s="16">
        <f>IF(H7&lt;&gt;"",E7+H7,"")</f>
        <v>213.33333333333331</v>
      </c>
      <c r="K7" s="17">
        <f>IF(J7&lt;&gt;"",RANK(J7,J:J),"")</f>
        <v>5</v>
      </c>
      <c r="L7" s="13" t="s">
        <v>140</v>
      </c>
      <c r="M7" s="16">
        <f>IF(L7&lt;&gt;"",IF(ISNUMBER(L7),MAX(1000/TJE3*(TJE3-L7+MIN(L:L)),0),0),"")</f>
        <v>0</v>
      </c>
      <c r="N7" s="17">
        <f>IF(M7&lt;&gt;"",RANK(M7,M:M),"")</f>
        <v>4</v>
      </c>
      <c r="O7" s="16">
        <f>IF(M7&lt;&gt;"",J7+M7,"")</f>
        <v>213.33333333333331</v>
      </c>
      <c r="P7" s="17">
        <f>IF(O7&lt;&gt;"",RANK(O7,O:O),"")</f>
        <v>5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1.31" bottom="0.3937007874015748" header="1.1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0" zoomScaleNormal="80" zoomScalePageLayoutView="0" workbookViewId="0" topLeftCell="A1">
      <selection activeCell="B5" sqref="B5:C5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35.125" style="24" bestFit="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25" t="s">
        <v>0</v>
      </c>
      <c r="B1" s="127" t="s">
        <v>19</v>
      </c>
      <c r="C1" s="127" t="s">
        <v>2</v>
      </c>
      <c r="D1" s="10" t="s">
        <v>9</v>
      </c>
      <c r="E1" s="10"/>
      <c r="F1" s="10"/>
      <c r="G1" s="10" t="s">
        <v>10</v>
      </c>
      <c r="H1" s="10"/>
      <c r="I1" s="10"/>
      <c r="J1" s="10" t="s">
        <v>14</v>
      </c>
      <c r="K1" s="10"/>
    </row>
    <row r="2" spans="1:11" s="25" customFormat="1" ht="51.75">
      <c r="A2" s="126"/>
      <c r="B2" s="126"/>
      <c r="C2" s="126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 customHeight="1">
      <c r="A3" s="17">
        <f aca="true" t="shared" si="0" ref="A3:A17">K3</f>
        <v>1</v>
      </c>
      <c r="B3" s="95" t="s">
        <v>72</v>
      </c>
      <c r="C3" s="98" t="s">
        <v>70</v>
      </c>
      <c r="D3" s="96">
        <v>2</v>
      </c>
      <c r="E3" s="93">
        <f aca="true" t="shared" si="1" ref="E3:E17">IF(D3&lt;&gt;"",IF(ISNUMBER(D3),MAX(1000/TME1*(TME1-D3+MIN(D$1:D$65536)),0),0),"")</f>
        <v>1000.0000000000001</v>
      </c>
      <c r="F3" s="17">
        <f aca="true" t="shared" si="2" ref="F3:F17">IF(E3&lt;&gt;"",RANK(E3,E$1:E$65536),"")</f>
        <v>1</v>
      </c>
      <c r="G3" s="55">
        <v>0</v>
      </c>
      <c r="H3" s="93">
        <f aca="true" t="shared" si="3" ref="H3:H17">IF(G3&lt;&gt;"",IF(ISNUMBER(G3),MAX(1000/TME2*(TME2-G3+MIN(G$1:G$65536)),0),0),"")</f>
        <v>1000</v>
      </c>
      <c r="I3" s="17">
        <f aca="true" t="shared" si="4" ref="I3:I17">IF(H3&lt;&gt;"",RANK(H3,H$1:H$65536),"")</f>
        <v>1</v>
      </c>
      <c r="J3" s="93">
        <f aca="true" t="shared" si="5" ref="J3:J17">IF(H3&lt;&gt;"",E3+H3,"")</f>
        <v>2000</v>
      </c>
      <c r="K3" s="17">
        <f aca="true" t="shared" si="6" ref="K3:K17">IF(J3&lt;&gt;"",RANK(J3,J$1:J$65536),"")</f>
        <v>1</v>
      </c>
    </row>
    <row r="4" spans="1:11" ht="25.5" customHeight="1">
      <c r="A4" s="17">
        <f t="shared" si="0"/>
        <v>2</v>
      </c>
      <c r="B4" s="95" t="s">
        <v>112</v>
      </c>
      <c r="C4" s="101" t="s">
        <v>104</v>
      </c>
      <c r="D4" s="55">
        <v>10</v>
      </c>
      <c r="E4" s="93">
        <f t="shared" si="1"/>
        <v>991.919191919192</v>
      </c>
      <c r="F4" s="17">
        <f t="shared" si="2"/>
        <v>2</v>
      </c>
      <c r="G4" s="55">
        <v>9</v>
      </c>
      <c r="H4" s="93">
        <f t="shared" si="3"/>
        <v>985.7142857142857</v>
      </c>
      <c r="I4" s="17">
        <f t="shared" si="4"/>
        <v>3</v>
      </c>
      <c r="J4" s="93">
        <f t="shared" si="5"/>
        <v>1977.6334776334777</v>
      </c>
      <c r="K4" s="17">
        <f t="shared" si="6"/>
        <v>2</v>
      </c>
    </row>
    <row r="5" spans="1:11" ht="25.5">
      <c r="A5" s="17">
        <f t="shared" si="0"/>
        <v>3</v>
      </c>
      <c r="B5" s="53" t="s">
        <v>129</v>
      </c>
      <c r="C5" s="40" t="s">
        <v>127</v>
      </c>
      <c r="D5" s="15">
        <v>26</v>
      </c>
      <c r="E5" s="93">
        <f t="shared" si="1"/>
        <v>975.7575757575759</v>
      </c>
      <c r="F5" s="17">
        <f t="shared" si="2"/>
        <v>4</v>
      </c>
      <c r="G5" s="15">
        <v>0</v>
      </c>
      <c r="H5" s="93">
        <f t="shared" si="3"/>
        <v>1000</v>
      </c>
      <c r="I5" s="17">
        <f t="shared" si="4"/>
        <v>1</v>
      </c>
      <c r="J5" s="93">
        <f t="shared" si="5"/>
        <v>1975.757575757576</v>
      </c>
      <c r="K5" s="17">
        <f t="shared" si="6"/>
        <v>3</v>
      </c>
    </row>
    <row r="6" spans="1:11" ht="25.5">
      <c r="A6" s="17">
        <f t="shared" si="0"/>
        <v>4</v>
      </c>
      <c r="B6" s="53" t="s">
        <v>117</v>
      </c>
      <c r="C6" s="40" t="s">
        <v>118</v>
      </c>
      <c r="D6" s="15">
        <v>37</v>
      </c>
      <c r="E6" s="93">
        <f t="shared" si="1"/>
        <v>964.6464646464647</v>
      </c>
      <c r="F6" s="17">
        <f t="shared" si="2"/>
        <v>5</v>
      </c>
      <c r="G6" s="15">
        <v>105</v>
      </c>
      <c r="H6" s="93">
        <f t="shared" si="3"/>
        <v>833.3333333333333</v>
      </c>
      <c r="I6" s="17">
        <f t="shared" si="4"/>
        <v>4</v>
      </c>
      <c r="J6" s="93">
        <f t="shared" si="5"/>
        <v>1797.979797979798</v>
      </c>
      <c r="K6" s="17">
        <f t="shared" si="6"/>
        <v>4</v>
      </c>
    </row>
    <row r="7" spans="1:11" ht="12.75">
      <c r="A7" s="17">
        <f t="shared" si="0"/>
        <v>5</v>
      </c>
      <c r="B7" s="94" t="s">
        <v>71</v>
      </c>
      <c r="C7" s="98" t="s">
        <v>70</v>
      </c>
      <c r="D7" s="55">
        <v>70</v>
      </c>
      <c r="E7" s="93">
        <f t="shared" si="1"/>
        <v>931.3131313131314</v>
      </c>
      <c r="F7" s="17">
        <f t="shared" si="2"/>
        <v>6</v>
      </c>
      <c r="G7" s="55">
        <v>150</v>
      </c>
      <c r="H7" s="93">
        <f t="shared" si="3"/>
        <v>761.9047619047618</v>
      </c>
      <c r="I7" s="17">
        <f t="shared" si="4"/>
        <v>7</v>
      </c>
      <c r="J7" s="93">
        <f t="shared" si="5"/>
        <v>1693.217893217893</v>
      </c>
      <c r="K7" s="17">
        <f t="shared" si="6"/>
        <v>5</v>
      </c>
    </row>
    <row r="8" spans="1:11" ht="25.5" customHeight="1">
      <c r="A8" s="17">
        <f t="shared" si="0"/>
        <v>6</v>
      </c>
      <c r="B8" s="12" t="s">
        <v>106</v>
      </c>
      <c r="C8" s="101" t="s">
        <v>107</v>
      </c>
      <c r="D8" s="15">
        <v>10</v>
      </c>
      <c r="E8" s="93">
        <f t="shared" si="1"/>
        <v>991.919191919192</v>
      </c>
      <c r="F8" s="17">
        <f t="shared" si="2"/>
        <v>2</v>
      </c>
      <c r="G8" s="15">
        <v>191</v>
      </c>
      <c r="H8" s="93">
        <f t="shared" si="3"/>
        <v>696.8253968253968</v>
      </c>
      <c r="I8" s="17">
        <f t="shared" si="4"/>
        <v>8</v>
      </c>
      <c r="J8" s="93">
        <f t="shared" si="5"/>
        <v>1688.7445887445888</v>
      </c>
      <c r="K8" s="17">
        <f t="shared" si="6"/>
        <v>6</v>
      </c>
    </row>
    <row r="9" spans="1:11" ht="25.5">
      <c r="A9" s="17">
        <f t="shared" si="0"/>
        <v>7</v>
      </c>
      <c r="B9" s="53" t="s">
        <v>109</v>
      </c>
      <c r="C9" s="40" t="s">
        <v>108</v>
      </c>
      <c r="D9" s="15">
        <v>630</v>
      </c>
      <c r="E9" s="93">
        <f t="shared" si="1"/>
        <v>365.6565656565657</v>
      </c>
      <c r="F9" s="17">
        <f t="shared" si="2"/>
        <v>8</v>
      </c>
      <c r="G9" s="15">
        <v>120</v>
      </c>
      <c r="H9" s="93">
        <f t="shared" si="3"/>
        <v>809.5238095238095</v>
      </c>
      <c r="I9" s="17">
        <f t="shared" si="4"/>
        <v>5</v>
      </c>
      <c r="J9" s="93">
        <f t="shared" si="5"/>
        <v>1175.1803751803752</v>
      </c>
      <c r="K9" s="17">
        <f t="shared" si="6"/>
        <v>7</v>
      </c>
    </row>
    <row r="10" spans="1:11" ht="25.5">
      <c r="A10" s="17">
        <f t="shared" si="0"/>
        <v>8</v>
      </c>
      <c r="B10" s="12" t="s">
        <v>130</v>
      </c>
      <c r="C10" s="101" t="s">
        <v>108</v>
      </c>
      <c r="D10" s="15">
        <v>735</v>
      </c>
      <c r="E10" s="93">
        <f t="shared" si="1"/>
        <v>259.5959595959596</v>
      </c>
      <c r="F10" s="17">
        <f t="shared" si="2"/>
        <v>11</v>
      </c>
      <c r="G10" s="15">
        <v>124</v>
      </c>
      <c r="H10" s="93">
        <f t="shared" si="3"/>
        <v>803.1746031746031</v>
      </c>
      <c r="I10" s="17">
        <f t="shared" si="4"/>
        <v>6</v>
      </c>
      <c r="J10" s="93">
        <f t="shared" si="5"/>
        <v>1062.7705627705627</v>
      </c>
      <c r="K10" s="17">
        <f t="shared" si="6"/>
        <v>8</v>
      </c>
    </row>
    <row r="11" spans="1:12" ht="25.5" customHeight="1">
      <c r="A11" s="17">
        <f t="shared" si="0"/>
        <v>9</v>
      </c>
      <c r="B11" s="12" t="s">
        <v>65</v>
      </c>
      <c r="C11" s="92" t="s">
        <v>64</v>
      </c>
      <c r="D11" s="15">
        <v>689</v>
      </c>
      <c r="E11" s="93">
        <f t="shared" si="1"/>
        <v>306.06060606060606</v>
      </c>
      <c r="F11" s="17">
        <f t="shared" si="2"/>
        <v>10</v>
      </c>
      <c r="G11" s="15">
        <v>221</v>
      </c>
      <c r="H11" s="93">
        <f t="shared" si="3"/>
        <v>649.2063492063492</v>
      </c>
      <c r="I11" s="17">
        <f t="shared" si="4"/>
        <v>9</v>
      </c>
      <c r="J11" s="93">
        <f t="shared" si="5"/>
        <v>955.2669552669552</v>
      </c>
      <c r="K11" s="17">
        <f t="shared" si="6"/>
        <v>9</v>
      </c>
      <c r="L11" s="56"/>
    </row>
    <row r="12" spans="1:11" ht="25.5" customHeight="1">
      <c r="A12" s="17">
        <f t="shared" si="0"/>
        <v>10</v>
      </c>
      <c r="B12" s="97" t="s">
        <v>84</v>
      </c>
      <c r="C12" s="12" t="s">
        <v>81</v>
      </c>
      <c r="D12" s="15">
        <v>525</v>
      </c>
      <c r="E12" s="93">
        <f t="shared" si="1"/>
        <v>471.71717171717177</v>
      </c>
      <c r="F12" s="17">
        <f t="shared" si="2"/>
        <v>7</v>
      </c>
      <c r="G12" s="15">
        <v>407</v>
      </c>
      <c r="H12" s="93">
        <f t="shared" si="3"/>
        <v>353.968253968254</v>
      </c>
      <c r="I12" s="17">
        <f t="shared" si="4"/>
        <v>11</v>
      </c>
      <c r="J12" s="93">
        <f t="shared" si="5"/>
        <v>825.6854256854258</v>
      </c>
      <c r="K12" s="17">
        <f t="shared" si="6"/>
        <v>10</v>
      </c>
    </row>
    <row r="13" spans="1:11" ht="25.5">
      <c r="A13" s="17">
        <f t="shared" si="0"/>
        <v>11</v>
      </c>
      <c r="B13" s="97" t="s">
        <v>93</v>
      </c>
      <c r="C13" s="12" t="s">
        <v>88</v>
      </c>
      <c r="D13" s="96">
        <v>775</v>
      </c>
      <c r="E13" s="93">
        <f t="shared" si="1"/>
        <v>219.1919191919192</v>
      </c>
      <c r="F13" s="17">
        <f t="shared" si="2"/>
        <v>13</v>
      </c>
      <c r="G13" s="55">
        <v>330</v>
      </c>
      <c r="H13" s="93">
        <f t="shared" si="3"/>
        <v>476.19047619047615</v>
      </c>
      <c r="I13" s="17">
        <f t="shared" si="4"/>
        <v>10</v>
      </c>
      <c r="J13" s="93">
        <f t="shared" si="5"/>
        <v>695.3823953823953</v>
      </c>
      <c r="K13" s="17">
        <f t="shared" si="6"/>
        <v>11</v>
      </c>
    </row>
    <row r="14" spans="1:12" ht="25.5" customHeight="1">
      <c r="A14" s="17">
        <f t="shared" si="0"/>
        <v>12</v>
      </c>
      <c r="B14" s="12" t="s">
        <v>89</v>
      </c>
      <c r="C14" s="12" t="s">
        <v>88</v>
      </c>
      <c r="D14" s="15">
        <v>661</v>
      </c>
      <c r="E14" s="93">
        <f t="shared" si="1"/>
        <v>334.34343434343435</v>
      </c>
      <c r="F14" s="17">
        <f t="shared" si="2"/>
        <v>9</v>
      </c>
      <c r="G14" s="15">
        <v>450</v>
      </c>
      <c r="H14" s="93">
        <f t="shared" si="3"/>
        <v>285.7142857142857</v>
      </c>
      <c r="I14" s="17">
        <f t="shared" si="4"/>
        <v>12</v>
      </c>
      <c r="J14" s="93">
        <f t="shared" si="5"/>
        <v>620.0577200577201</v>
      </c>
      <c r="K14" s="17">
        <f t="shared" si="6"/>
        <v>12</v>
      </c>
      <c r="L14" s="56"/>
    </row>
    <row r="15" spans="1:11" ht="25.5" customHeight="1">
      <c r="A15" s="17">
        <f t="shared" si="0"/>
        <v>13</v>
      </c>
      <c r="B15" s="12" t="s">
        <v>83</v>
      </c>
      <c r="C15" s="12" t="s">
        <v>81</v>
      </c>
      <c r="D15" s="15">
        <v>795</v>
      </c>
      <c r="E15" s="93">
        <f t="shared" si="1"/>
        <v>198.989898989899</v>
      </c>
      <c r="F15" s="17">
        <f t="shared" si="2"/>
        <v>15</v>
      </c>
      <c r="G15" s="15">
        <v>490</v>
      </c>
      <c r="H15" s="93">
        <f t="shared" si="3"/>
        <v>222.2222222222222</v>
      </c>
      <c r="I15" s="17">
        <f t="shared" si="4"/>
        <v>13</v>
      </c>
      <c r="J15" s="93">
        <f t="shared" si="5"/>
        <v>421.2121212121212</v>
      </c>
      <c r="K15" s="17">
        <f t="shared" si="6"/>
        <v>13</v>
      </c>
    </row>
    <row r="16" spans="1:11" ht="25.5" customHeight="1">
      <c r="A16" s="17">
        <f t="shared" si="0"/>
        <v>14</v>
      </c>
      <c r="B16" s="12" t="s">
        <v>82</v>
      </c>
      <c r="C16" s="12" t="s">
        <v>81</v>
      </c>
      <c r="D16" s="15">
        <v>785</v>
      </c>
      <c r="E16" s="93">
        <f t="shared" si="1"/>
        <v>209.0909090909091</v>
      </c>
      <c r="F16" s="17">
        <f t="shared" si="2"/>
        <v>14</v>
      </c>
      <c r="G16" s="15">
        <v>560</v>
      </c>
      <c r="H16" s="93">
        <f t="shared" si="3"/>
        <v>111.1111111111111</v>
      </c>
      <c r="I16" s="17">
        <f t="shared" si="4"/>
        <v>14</v>
      </c>
      <c r="J16" s="93">
        <f t="shared" si="5"/>
        <v>320.2020202020202</v>
      </c>
      <c r="K16" s="17">
        <f t="shared" si="6"/>
        <v>14</v>
      </c>
    </row>
    <row r="17" spans="1:11" ht="25.5" customHeight="1">
      <c r="A17" s="17">
        <f t="shared" si="0"/>
        <v>15</v>
      </c>
      <c r="B17" s="95" t="s">
        <v>90</v>
      </c>
      <c r="C17" s="12" t="s">
        <v>88</v>
      </c>
      <c r="D17" s="55">
        <v>755</v>
      </c>
      <c r="E17" s="93">
        <f t="shared" si="1"/>
        <v>239.3939393939394</v>
      </c>
      <c r="F17" s="17">
        <f t="shared" si="2"/>
        <v>12</v>
      </c>
      <c r="G17" s="55" t="s">
        <v>128</v>
      </c>
      <c r="H17" s="93">
        <f t="shared" si="3"/>
        <v>0</v>
      </c>
      <c r="I17" s="17">
        <f t="shared" si="4"/>
        <v>15</v>
      </c>
      <c r="J17" s="93">
        <f t="shared" si="5"/>
        <v>239.3939393939394</v>
      </c>
      <c r="K17" s="17">
        <f t="shared" si="6"/>
        <v>15</v>
      </c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76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5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30.00390625" style="24" bestFit="1" customWidth="1"/>
    <col min="4" max="4" width="5.75390625" style="0" bestFit="1" customWidth="1"/>
    <col min="5" max="5" width="8.625" style="0" customWidth="1"/>
    <col min="6" max="6" width="3.625" style="0" customWidth="1"/>
    <col min="7" max="7" width="5.625" style="0" customWidth="1"/>
    <col min="8" max="8" width="8.625" style="0" bestFit="1" customWidth="1"/>
    <col min="9" max="9" width="3.625" style="0" customWidth="1"/>
    <col min="10" max="10" width="8.625" style="0" bestFit="1" customWidth="1"/>
    <col min="11" max="11" width="3.625" style="0" customWidth="1"/>
    <col min="12" max="41" width="0" style="0" hidden="1" customWidth="1"/>
  </cols>
  <sheetData>
    <row r="1" spans="1:11" ht="12.75" customHeight="1">
      <c r="A1" s="125" t="s">
        <v>0</v>
      </c>
      <c r="B1" s="127" t="s">
        <v>1</v>
      </c>
      <c r="C1" s="127" t="s">
        <v>2</v>
      </c>
      <c r="D1" s="128" t="s">
        <v>9</v>
      </c>
      <c r="E1" s="129"/>
      <c r="F1" s="130"/>
      <c r="G1" s="10" t="s">
        <v>10</v>
      </c>
      <c r="H1" s="10"/>
      <c r="I1" s="10"/>
      <c r="J1" s="10" t="s">
        <v>14</v>
      </c>
      <c r="K1" s="10"/>
    </row>
    <row r="2" spans="1:11" s="25" customFormat="1" ht="72" customHeight="1">
      <c r="A2" s="126"/>
      <c r="B2" s="126"/>
      <c r="C2" s="126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>
      <c r="A3" s="85">
        <f aca="true" t="shared" si="0" ref="A3:A15">K3</f>
        <v>1</v>
      </c>
      <c r="B3" s="86" t="s">
        <v>121</v>
      </c>
      <c r="C3" s="104" t="s">
        <v>118</v>
      </c>
      <c r="D3" s="87">
        <v>0</v>
      </c>
      <c r="E3" s="88">
        <f aca="true" t="shared" si="1" ref="E3:E15">IF(D3&lt;&gt;"",IF(ISNUMBER(D3),MAX(1000/TDE1*(TDE1-D3+MIN(D$1:D$65536)),0),0),"")</f>
        <v>1000</v>
      </c>
      <c r="F3" s="11">
        <f aca="true" t="shared" si="2" ref="F3:F15">IF(E3&lt;&gt;"",RANK(E3,E$1:E$65536),"")</f>
        <v>1</v>
      </c>
      <c r="G3" s="89">
        <v>0</v>
      </c>
      <c r="H3" s="88">
        <f aca="true" t="shared" si="3" ref="H3:H15">IF(G3&lt;&gt;"",IF(ISNUMBER(G3),MAX(1000/TDE2*(TDE2-G3+MIN(G$1:G$65536)),0),0),"")</f>
        <v>1000</v>
      </c>
      <c r="I3" s="11">
        <f aca="true" t="shared" si="4" ref="I3:I15">IF(H3&lt;&gt;"",RANK(H3,H$1:H$65536),"")</f>
        <v>1</v>
      </c>
      <c r="J3" s="88">
        <f aca="true" t="shared" si="5" ref="J3:J15">IF(H3&lt;&gt;"",E3+H3,"")</f>
        <v>2000</v>
      </c>
      <c r="K3" s="11">
        <f aca="true" t="shared" si="6" ref="K3:K15">IF(J3&lt;&gt;"",RANK(J3,J$1:J$65536),"")</f>
        <v>1</v>
      </c>
    </row>
    <row r="4" spans="1:11" ht="25.5">
      <c r="A4" s="85">
        <f t="shared" si="0"/>
        <v>2</v>
      </c>
      <c r="B4" s="86" t="s">
        <v>119</v>
      </c>
      <c r="C4" s="104" t="s">
        <v>118</v>
      </c>
      <c r="D4" s="87">
        <v>0</v>
      </c>
      <c r="E4" s="88">
        <f t="shared" si="1"/>
        <v>1000</v>
      </c>
      <c r="F4" s="11">
        <f t="shared" si="2"/>
        <v>1</v>
      </c>
      <c r="G4" s="89">
        <v>25</v>
      </c>
      <c r="H4" s="88">
        <f t="shared" si="3"/>
        <v>944.4444444444445</v>
      </c>
      <c r="I4" s="11">
        <f t="shared" si="4"/>
        <v>5</v>
      </c>
      <c r="J4" s="88">
        <f t="shared" si="5"/>
        <v>1944.4444444444443</v>
      </c>
      <c r="K4" s="11">
        <f t="shared" si="6"/>
        <v>2</v>
      </c>
    </row>
    <row r="5" spans="1:11" ht="25.5">
      <c r="A5" s="85">
        <f t="shared" si="0"/>
        <v>2</v>
      </c>
      <c r="B5" s="92" t="s">
        <v>126</v>
      </c>
      <c r="C5" s="102" t="s">
        <v>127</v>
      </c>
      <c r="D5" s="13">
        <v>0</v>
      </c>
      <c r="E5" s="88">
        <f t="shared" si="1"/>
        <v>1000</v>
      </c>
      <c r="F5" s="11">
        <f t="shared" si="2"/>
        <v>1</v>
      </c>
      <c r="G5" s="13">
        <v>25</v>
      </c>
      <c r="H5" s="88">
        <f t="shared" si="3"/>
        <v>944.4444444444445</v>
      </c>
      <c r="I5" s="11">
        <f t="shared" si="4"/>
        <v>5</v>
      </c>
      <c r="J5" s="88">
        <f t="shared" si="5"/>
        <v>1944.4444444444443</v>
      </c>
      <c r="K5" s="11">
        <f t="shared" si="6"/>
        <v>2</v>
      </c>
    </row>
    <row r="6" spans="1:11" ht="25.5">
      <c r="A6" s="85">
        <f t="shared" si="0"/>
        <v>4</v>
      </c>
      <c r="B6" s="86" t="s">
        <v>75</v>
      </c>
      <c r="C6" s="92" t="s">
        <v>76</v>
      </c>
      <c r="D6" s="87">
        <v>25</v>
      </c>
      <c r="E6" s="88">
        <f t="shared" si="1"/>
        <v>960.3174603174602</v>
      </c>
      <c r="F6" s="11">
        <f t="shared" si="2"/>
        <v>5</v>
      </c>
      <c r="G6" s="89">
        <v>25</v>
      </c>
      <c r="H6" s="88">
        <f t="shared" si="3"/>
        <v>944.4444444444445</v>
      </c>
      <c r="I6" s="11">
        <f t="shared" si="4"/>
        <v>5</v>
      </c>
      <c r="J6" s="88">
        <f t="shared" si="5"/>
        <v>1904.7619047619046</v>
      </c>
      <c r="K6" s="11">
        <f t="shared" si="6"/>
        <v>4</v>
      </c>
    </row>
    <row r="7" spans="1:42" ht="25.5">
      <c r="A7" s="85">
        <f t="shared" si="0"/>
        <v>5</v>
      </c>
      <c r="B7" s="90" t="s">
        <v>73</v>
      </c>
      <c r="C7" s="98" t="s">
        <v>70</v>
      </c>
      <c r="D7" s="87">
        <v>30</v>
      </c>
      <c r="E7" s="88">
        <f t="shared" si="1"/>
        <v>952.3809523809523</v>
      </c>
      <c r="F7" s="11">
        <f t="shared" si="2"/>
        <v>6</v>
      </c>
      <c r="G7" s="91">
        <v>25</v>
      </c>
      <c r="H7" s="88">
        <f t="shared" si="3"/>
        <v>944.4444444444445</v>
      </c>
      <c r="I7" s="11">
        <f t="shared" si="4"/>
        <v>5</v>
      </c>
      <c r="J7" s="88">
        <f t="shared" si="5"/>
        <v>1896.8253968253966</v>
      </c>
      <c r="K7" s="11">
        <f t="shared" si="6"/>
        <v>5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11" ht="25.5">
      <c r="A8" s="85">
        <f t="shared" si="0"/>
        <v>6</v>
      </c>
      <c r="B8" s="86" t="s">
        <v>111</v>
      </c>
      <c r="C8" s="92" t="s">
        <v>110</v>
      </c>
      <c r="D8" s="87">
        <v>145</v>
      </c>
      <c r="E8" s="88">
        <f t="shared" si="1"/>
        <v>769.8412698412698</v>
      </c>
      <c r="F8" s="11">
        <f t="shared" si="2"/>
        <v>7</v>
      </c>
      <c r="G8" s="89">
        <v>7</v>
      </c>
      <c r="H8" s="88">
        <f t="shared" si="3"/>
        <v>984.4444444444445</v>
      </c>
      <c r="I8" s="11">
        <f t="shared" si="4"/>
        <v>3</v>
      </c>
      <c r="J8" s="88">
        <f t="shared" si="5"/>
        <v>1754.2857142857142</v>
      </c>
      <c r="K8" s="11">
        <f t="shared" si="6"/>
        <v>6</v>
      </c>
    </row>
    <row r="9" spans="1:11" ht="12.75">
      <c r="A9" s="85">
        <f t="shared" si="0"/>
        <v>7</v>
      </c>
      <c r="B9" s="86" t="s">
        <v>63</v>
      </c>
      <c r="C9" s="92" t="s">
        <v>64</v>
      </c>
      <c r="D9" s="87">
        <v>0</v>
      </c>
      <c r="E9" s="88">
        <f t="shared" si="1"/>
        <v>1000</v>
      </c>
      <c r="F9" s="11">
        <f t="shared" si="2"/>
        <v>1</v>
      </c>
      <c r="G9" s="89">
        <v>120</v>
      </c>
      <c r="H9" s="88">
        <f t="shared" si="3"/>
        <v>733.3333333333334</v>
      </c>
      <c r="I9" s="11">
        <f t="shared" si="4"/>
        <v>9</v>
      </c>
      <c r="J9" s="88">
        <f t="shared" si="5"/>
        <v>1733.3333333333335</v>
      </c>
      <c r="K9" s="11">
        <f t="shared" si="6"/>
        <v>7</v>
      </c>
    </row>
    <row r="10" spans="1:11" ht="25.5">
      <c r="A10" s="85">
        <f t="shared" si="0"/>
        <v>8</v>
      </c>
      <c r="B10" s="86" t="s">
        <v>120</v>
      </c>
      <c r="C10" s="104" t="s">
        <v>118</v>
      </c>
      <c r="D10" s="87">
        <v>231</v>
      </c>
      <c r="E10" s="88">
        <f t="shared" si="1"/>
        <v>633.3333333333333</v>
      </c>
      <c r="F10" s="11">
        <f t="shared" si="2"/>
        <v>8</v>
      </c>
      <c r="G10" s="89">
        <v>0</v>
      </c>
      <c r="H10" s="88">
        <f t="shared" si="3"/>
        <v>1000</v>
      </c>
      <c r="I10" s="11">
        <f t="shared" si="4"/>
        <v>1</v>
      </c>
      <c r="J10" s="88">
        <f t="shared" si="5"/>
        <v>1633.3333333333333</v>
      </c>
      <c r="K10" s="11">
        <f t="shared" si="6"/>
        <v>8</v>
      </c>
    </row>
    <row r="11" spans="1:42" ht="25.5">
      <c r="A11" s="85">
        <f t="shared" si="0"/>
        <v>9</v>
      </c>
      <c r="B11" s="86" t="s">
        <v>122</v>
      </c>
      <c r="C11" s="104" t="s">
        <v>118</v>
      </c>
      <c r="D11" s="87">
        <v>475</v>
      </c>
      <c r="E11" s="88">
        <f t="shared" si="1"/>
        <v>246.03174603174602</v>
      </c>
      <c r="F11" s="11">
        <f t="shared" si="2"/>
        <v>10</v>
      </c>
      <c r="G11" s="91">
        <v>18</v>
      </c>
      <c r="H11" s="88">
        <f t="shared" si="3"/>
        <v>960</v>
      </c>
      <c r="I11" s="11">
        <f t="shared" si="4"/>
        <v>4</v>
      </c>
      <c r="J11" s="88">
        <f t="shared" si="5"/>
        <v>1206.031746031746</v>
      </c>
      <c r="K11" s="11">
        <f t="shared" si="6"/>
        <v>9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11" ht="25.5">
      <c r="A12" s="85">
        <f t="shared" si="0"/>
        <v>10</v>
      </c>
      <c r="B12" s="53" t="s">
        <v>99</v>
      </c>
      <c r="C12" s="40" t="s">
        <v>101</v>
      </c>
      <c r="D12" s="89">
        <v>298</v>
      </c>
      <c r="E12" s="88">
        <f t="shared" si="1"/>
        <v>526.984126984127</v>
      </c>
      <c r="F12" s="11">
        <f t="shared" si="2"/>
        <v>9</v>
      </c>
      <c r="G12" s="91">
        <v>340</v>
      </c>
      <c r="H12" s="88">
        <f t="shared" si="3"/>
        <v>244.44444444444446</v>
      </c>
      <c r="I12" s="11">
        <f t="shared" si="4"/>
        <v>12</v>
      </c>
      <c r="J12" s="88">
        <f t="shared" si="5"/>
        <v>771.4285714285714</v>
      </c>
      <c r="K12" s="11">
        <f t="shared" si="6"/>
        <v>10</v>
      </c>
    </row>
    <row r="13" spans="1:11" ht="12.75">
      <c r="A13" s="85">
        <f t="shared" si="0"/>
        <v>11</v>
      </c>
      <c r="B13" s="86" t="s">
        <v>74</v>
      </c>
      <c r="C13" s="98" t="s">
        <v>70</v>
      </c>
      <c r="D13" s="87">
        <v>510</v>
      </c>
      <c r="E13" s="88">
        <f t="shared" si="1"/>
        <v>190.47619047619045</v>
      </c>
      <c r="F13" s="11">
        <f t="shared" si="2"/>
        <v>11</v>
      </c>
      <c r="G13" s="89">
        <v>190</v>
      </c>
      <c r="H13" s="88">
        <f t="shared" si="3"/>
        <v>577.7777777777778</v>
      </c>
      <c r="I13" s="11">
        <f t="shared" si="4"/>
        <v>11</v>
      </c>
      <c r="J13" s="88">
        <f t="shared" si="5"/>
        <v>768.2539682539683</v>
      </c>
      <c r="K13" s="11">
        <f t="shared" si="6"/>
        <v>11</v>
      </c>
    </row>
    <row r="14" spans="1:11" ht="25.5">
      <c r="A14" s="85">
        <f t="shared" si="0"/>
        <v>12</v>
      </c>
      <c r="B14" s="86" t="s">
        <v>123</v>
      </c>
      <c r="C14" s="104" t="s">
        <v>118</v>
      </c>
      <c r="D14" s="89" t="s">
        <v>128</v>
      </c>
      <c r="E14" s="88">
        <f t="shared" si="1"/>
        <v>0</v>
      </c>
      <c r="F14" s="11">
        <f t="shared" si="2"/>
        <v>13</v>
      </c>
      <c r="G14" s="91">
        <v>170</v>
      </c>
      <c r="H14" s="88">
        <f t="shared" si="3"/>
        <v>622.2222222222223</v>
      </c>
      <c r="I14" s="11">
        <f t="shared" si="4"/>
        <v>10</v>
      </c>
      <c r="J14" s="88">
        <f t="shared" si="5"/>
        <v>622.2222222222223</v>
      </c>
      <c r="K14" s="11">
        <f t="shared" si="6"/>
        <v>12</v>
      </c>
    </row>
    <row r="15" spans="1:11" ht="25.5">
      <c r="A15" s="85">
        <f t="shared" si="0"/>
        <v>13</v>
      </c>
      <c r="B15" s="86" t="s">
        <v>100</v>
      </c>
      <c r="C15" s="40" t="s">
        <v>101</v>
      </c>
      <c r="D15" s="87">
        <v>610</v>
      </c>
      <c r="E15" s="88">
        <f t="shared" si="1"/>
        <v>31.746031746031743</v>
      </c>
      <c r="F15" s="11">
        <f t="shared" si="2"/>
        <v>12</v>
      </c>
      <c r="G15" s="89">
        <v>530</v>
      </c>
      <c r="H15" s="88">
        <f t="shared" si="3"/>
        <v>0</v>
      </c>
      <c r="I15" s="11">
        <f t="shared" si="4"/>
        <v>13</v>
      </c>
      <c r="J15" s="88">
        <f t="shared" si="5"/>
        <v>31.746031746031743</v>
      </c>
      <c r="K15" s="11">
        <f t="shared" si="6"/>
        <v>13</v>
      </c>
    </row>
    <row r="16" spans="4:42" ht="12.75">
      <c r="D16" s="56"/>
      <c r="E16" s="72"/>
      <c r="F16" s="73"/>
      <c r="G16" s="56"/>
      <c r="H16" s="56"/>
      <c r="I16" s="56"/>
      <c r="J16" s="72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4:42" ht="12.75">
      <c r="D17" s="56"/>
      <c r="E17" s="72"/>
      <c r="F17" s="73"/>
      <c r="G17" s="56"/>
      <c r="H17" s="56"/>
      <c r="I17" s="56"/>
      <c r="J17" s="7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4:42" ht="12.75">
      <c r="D18" s="56"/>
      <c r="E18" s="72"/>
      <c r="F18" s="73"/>
      <c r="G18" s="56"/>
      <c r="H18" s="56"/>
      <c r="I18" s="56"/>
      <c r="J18" s="72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4:42" ht="12.75">
      <c r="D19" s="56"/>
      <c r="E19" s="72"/>
      <c r="F19" s="73"/>
      <c r="G19" s="56"/>
      <c r="H19" s="56"/>
      <c r="I19" s="56"/>
      <c r="J19" s="72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4:42" ht="12.75">
      <c r="D20" s="56"/>
      <c r="E20" s="72"/>
      <c r="F20" s="73"/>
      <c r="G20" s="56"/>
      <c r="H20" s="56"/>
      <c r="I20" s="56"/>
      <c r="J20" s="72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4:42" ht="12.75">
      <c r="D21" s="56"/>
      <c r="E21" s="72"/>
      <c r="F21" s="73"/>
      <c r="G21" s="56"/>
      <c r="H21" s="56"/>
      <c r="I21" s="56"/>
      <c r="J21" s="72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4:42" ht="12.75">
      <c r="D22" s="56"/>
      <c r="E22" s="72"/>
      <c r="F22" s="73"/>
      <c r="G22" s="56"/>
      <c r="H22" s="56"/>
      <c r="I22" s="56"/>
      <c r="J22" s="72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4:42" ht="12.75">
      <c r="D23" s="56"/>
      <c r="E23" s="72"/>
      <c r="F23" s="73"/>
      <c r="G23" s="56"/>
      <c r="H23" s="56"/>
      <c r="I23" s="56"/>
      <c r="J23" s="72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4:42" ht="12.75">
      <c r="D24" s="56"/>
      <c r="E24" s="72"/>
      <c r="F24" s="73"/>
      <c r="G24" s="56"/>
      <c r="H24" s="56"/>
      <c r="I24" s="56"/>
      <c r="J24" s="72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4:42" ht="12.75">
      <c r="D25" s="56"/>
      <c r="E25" s="72"/>
      <c r="F25" s="73"/>
      <c r="G25" s="56"/>
      <c r="H25" s="56"/>
      <c r="I25" s="56"/>
      <c r="J25" s="72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4:42" ht="12.75">
      <c r="D26" s="56"/>
      <c r="E26" s="72"/>
      <c r="F26" s="73"/>
      <c r="G26" s="56"/>
      <c r="H26" s="56"/>
      <c r="I26" s="56"/>
      <c r="J26" s="72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4:42" ht="12.75">
      <c r="D27" s="56"/>
      <c r="E27" s="72"/>
      <c r="F27" s="73"/>
      <c r="G27" s="56"/>
      <c r="H27" s="56"/>
      <c r="I27" s="56"/>
      <c r="J27" s="72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4:42" ht="12.75">
      <c r="D28" s="56"/>
      <c r="E28" s="72"/>
      <c r="F28" s="73"/>
      <c r="G28" s="56"/>
      <c r="H28" s="56"/>
      <c r="I28" s="56"/>
      <c r="J28" s="72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4:42" ht="12.75">
      <c r="D29" s="56"/>
      <c r="E29" s="72"/>
      <c r="F29" s="73"/>
      <c r="G29" s="56"/>
      <c r="H29" s="56"/>
      <c r="I29" s="56"/>
      <c r="J29" s="72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4:42" ht="12.75">
      <c r="D30" s="56"/>
      <c r="E30" s="72"/>
      <c r="F30" s="73"/>
      <c r="G30" s="56"/>
      <c r="H30" s="56"/>
      <c r="I30" s="56"/>
      <c r="J30" s="72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4:42" ht="12.75">
      <c r="D31" s="56"/>
      <c r="E31" s="72"/>
      <c r="F31" s="73"/>
      <c r="G31" s="56"/>
      <c r="H31" s="56"/>
      <c r="I31" s="56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4:42" ht="12.75">
      <c r="D32" s="56"/>
      <c r="E32" s="72"/>
      <c r="F32" s="73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4:42" ht="12.75">
      <c r="D33" s="56"/>
      <c r="E33" s="72"/>
      <c r="F33" s="73"/>
      <c r="G33" s="56"/>
      <c r="H33" s="56"/>
      <c r="I33" s="56"/>
      <c r="J33" s="72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4:42" ht="12.75">
      <c r="D34" s="56"/>
      <c r="E34" s="72"/>
      <c r="F34" s="73"/>
      <c r="G34" s="56"/>
      <c r="H34" s="56"/>
      <c r="I34" s="56"/>
      <c r="J34" s="72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4:42" ht="12.75">
      <c r="D35" s="56"/>
      <c r="E35" s="72"/>
      <c r="F35" s="73"/>
      <c r="G35" s="56"/>
      <c r="H35" s="56"/>
      <c r="I35" s="56"/>
      <c r="J35" s="72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4:42" ht="12.75">
      <c r="D36" s="56"/>
      <c r="E36" s="72"/>
      <c r="F36" s="73"/>
      <c r="G36" s="56"/>
      <c r="H36" s="56"/>
      <c r="I36" s="56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4:42" ht="12.75">
      <c r="D37" s="56"/>
      <c r="E37" s="72"/>
      <c r="F37" s="73"/>
      <c r="G37" s="56"/>
      <c r="H37" s="56"/>
      <c r="I37" s="56"/>
      <c r="J37" s="72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4:42" ht="12.75">
      <c r="D38" s="56"/>
      <c r="E38" s="72"/>
      <c r="F38" s="73"/>
      <c r="G38" s="56"/>
      <c r="H38" s="56"/>
      <c r="I38" s="56"/>
      <c r="J38" s="72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4:42" ht="12.75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4:42" ht="12.75"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4:42" ht="12.75"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4:42" ht="12.75"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4:42" ht="12.75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4:42" ht="12.75"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4:42" ht="12.75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4:42" ht="12.75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4:42" ht="12.75"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4:42" ht="12.75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4:42" ht="12.75"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4:42" ht="12.75"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4:42" ht="12.75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4:42" ht="12.7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4:42" ht="12.75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4:42" ht="12.75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4:42" ht="12.75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4:42" ht="12.75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4:42" ht="12.75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4:42" ht="12.7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spans="4:42" ht="12.75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4:42" ht="12.75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</row>
    <row r="61" spans="4:42" ht="12.75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</row>
    <row r="62" spans="4:42" ht="12.75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</row>
    <row r="63" spans="4:42" ht="12.75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</row>
    <row r="64" spans="4:42" ht="12.75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</row>
    <row r="65" spans="4:42" ht="12.75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</row>
    <row r="66" spans="4:42" ht="12.75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</row>
    <row r="67" spans="4:42" ht="12.75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</row>
    <row r="68" spans="4:42" ht="12.75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</row>
    <row r="69" spans="4:42" ht="12.75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</row>
    <row r="70" spans="4:42" ht="12.75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</row>
    <row r="71" spans="4:42" ht="12.75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</row>
    <row r="72" spans="4:42" ht="12.75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</row>
    <row r="73" spans="4:42" ht="12.7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</row>
    <row r="74" spans="4:42" ht="12.7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</row>
    <row r="75" spans="4:42" ht="12.7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4:42" ht="12.7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4:42" ht="12.7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4:42" ht="12.7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4:42" ht="12.7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4:42" ht="12.7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4:42" ht="12.7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4:42" ht="12.7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4:42" ht="12.7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4:42" ht="12.7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4:42" ht="12.7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4:42" ht="12.75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4:42" ht="12.75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4:42" ht="12.75"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4:42" ht="12.75"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4:42" ht="12.75"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4:42" ht="12.75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4:42" ht="12.7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4:42" ht="12.75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4:42" ht="12.75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</row>
    <row r="95" spans="4:42" ht="12.75"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4:42" ht="12.75"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</row>
    <row r="97" spans="4:42" ht="12.75"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</row>
    <row r="98" spans="4:42" ht="12.75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</row>
    <row r="99" spans="4:42" ht="12.75"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</row>
    <row r="100" spans="4:42" ht="12.75"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</row>
    <row r="101" spans="4:42" ht="12.75"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</row>
    <row r="102" spans="4:42" ht="12.75"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</row>
    <row r="103" spans="4:42" ht="12.75"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</row>
    <row r="104" spans="4:42" ht="12.75"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</row>
    <row r="105" spans="4:42" ht="12.75"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</row>
    <row r="106" spans="4:42" ht="12.75"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4:42" ht="12.75"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spans="4:42" ht="12.75"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</row>
    <row r="109" spans="4:42" ht="12.75"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</row>
    <row r="110" spans="4:42" ht="12.75"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</row>
    <row r="111" spans="4:42" ht="12.75"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</row>
    <row r="112" spans="4:42" ht="12.75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</row>
    <row r="113" spans="4:42" ht="12.75"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</row>
    <row r="114" spans="4:42" ht="12.75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</row>
    <row r="115" spans="4:42" ht="12.75"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</row>
    <row r="116" spans="4:42" ht="12.75"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</row>
    <row r="117" spans="4:42" ht="12.75"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spans="4:42" ht="12.75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</row>
    <row r="119" spans="4:42" ht="12.75"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</row>
    <row r="120" spans="4:42" ht="12.75"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</row>
    <row r="121" spans="4:42" ht="12.75"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</row>
    <row r="122" spans="4:42" ht="12.75"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</row>
    <row r="123" spans="4:42" ht="12.75"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</row>
    <row r="124" spans="4:42" ht="12.75"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</row>
    <row r="125" spans="4:42" ht="12.75"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</row>
  </sheetData>
  <sheetProtection/>
  <mergeCells count="4">
    <mergeCell ref="A1:A2"/>
    <mergeCell ref="B1:B2"/>
    <mergeCell ref="C1:C2"/>
    <mergeCell ref="D1:F1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79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15" sqref="C15"/>
    </sheetView>
  </sheetViews>
  <sheetFormatPr defaultColWidth="9.00390625" defaultRowHeight="12.75"/>
  <cols>
    <col min="1" max="1" width="4.125" style="0" customWidth="1"/>
    <col min="2" max="2" width="21.125" style="0" customWidth="1"/>
    <col min="3" max="3" width="16.00390625" style="24" customWidth="1"/>
    <col min="4" max="4" width="5.875" style="0" customWidth="1"/>
    <col min="5" max="5" width="8.625" style="0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25" t="s">
        <v>0</v>
      </c>
      <c r="B1" s="127" t="s">
        <v>19</v>
      </c>
      <c r="C1" s="127" t="s">
        <v>2</v>
      </c>
      <c r="D1" s="10" t="s">
        <v>9</v>
      </c>
      <c r="E1" s="10"/>
      <c r="F1" s="10"/>
      <c r="G1" s="10" t="s">
        <v>10</v>
      </c>
      <c r="H1" s="10"/>
      <c r="I1" s="10"/>
      <c r="J1" s="10" t="s">
        <v>14</v>
      </c>
      <c r="K1" s="10"/>
    </row>
    <row r="2" spans="1:11" s="25" customFormat="1" ht="51.75">
      <c r="A2" s="126"/>
      <c r="B2" s="126"/>
      <c r="C2" s="126"/>
      <c r="D2" s="37" t="s">
        <v>17</v>
      </c>
      <c r="E2" s="38" t="s">
        <v>18</v>
      </c>
      <c r="F2" s="37" t="s">
        <v>13</v>
      </c>
      <c r="G2" s="37" t="s">
        <v>17</v>
      </c>
      <c r="H2" s="38" t="s">
        <v>18</v>
      </c>
      <c r="I2" s="37" t="s">
        <v>13</v>
      </c>
      <c r="J2" s="38" t="s">
        <v>18</v>
      </c>
      <c r="K2" s="37" t="s">
        <v>13</v>
      </c>
    </row>
    <row r="3" spans="1:11" ht="25.5" customHeight="1">
      <c r="A3" s="17">
        <f aca="true" t="shared" si="0" ref="A3:A18">K3</f>
      </c>
      <c r="B3" s="12"/>
      <c r="C3" s="101"/>
      <c r="D3" s="15"/>
      <c r="E3" s="93">
        <f aca="true" t="shared" si="1" ref="E3:E18">IF(D3&lt;&gt;"",IF(ISNUMBER(D3),MAX(1000/TME1*(TME1-D3+MIN(D$1:D$65536)),0),0),"")</f>
      </c>
      <c r="F3" s="17">
        <f aca="true" t="shared" si="2" ref="F3:F18">IF(E3&lt;&gt;"",RANK(E3,E$1:E$65536),"")</f>
      </c>
      <c r="G3" s="15"/>
      <c r="H3" s="93">
        <f aca="true" t="shared" si="3" ref="H3:H18">IF(G3&lt;&gt;"",IF(ISNUMBER(G3),MAX(1000/TME2*(TME2-G3+MIN(G$1:G$65536)),0),0),"")</f>
      </c>
      <c r="I3" s="17">
        <f aca="true" t="shared" si="4" ref="I3:I18">IF(H3&lt;&gt;"",RANK(H3,H$1:H$65536),"")</f>
      </c>
      <c r="J3" s="93">
        <f aca="true" t="shared" si="5" ref="J3:J11">IF(H3&lt;&gt;"",E3+H3,"")</f>
      </c>
      <c r="K3" s="17">
        <f aca="true" t="shared" si="6" ref="K3:K18">IF(J3&lt;&gt;"",RANK(J3,J$1:J$65536),"")</f>
      </c>
    </row>
    <row r="4" spans="1:11" ht="25.5" customHeight="1">
      <c r="A4" s="17">
        <f t="shared" si="0"/>
      </c>
      <c r="B4" s="95"/>
      <c r="C4" s="101"/>
      <c r="D4" s="55"/>
      <c r="E4" s="93">
        <f t="shared" si="1"/>
      </c>
      <c r="F4" s="17">
        <f t="shared" si="2"/>
      </c>
      <c r="G4" s="55"/>
      <c r="H4" s="93">
        <f t="shared" si="3"/>
      </c>
      <c r="I4" s="17">
        <f t="shared" si="4"/>
      </c>
      <c r="J4" s="93">
        <f t="shared" si="5"/>
      </c>
      <c r="K4" s="17">
        <f t="shared" si="6"/>
      </c>
    </row>
    <row r="5" spans="1:11" ht="25.5" customHeight="1">
      <c r="A5" s="17">
        <f t="shared" si="0"/>
      </c>
      <c r="B5" s="12"/>
      <c r="C5" s="101"/>
      <c r="D5" s="15"/>
      <c r="E5" s="93">
        <f t="shared" si="1"/>
      </c>
      <c r="F5" s="17">
        <f t="shared" si="2"/>
      </c>
      <c r="G5" s="15"/>
      <c r="H5" s="93">
        <f t="shared" si="3"/>
      </c>
      <c r="I5" s="17">
        <f t="shared" si="4"/>
      </c>
      <c r="J5" s="93">
        <f t="shared" si="5"/>
      </c>
      <c r="K5" s="17">
        <f t="shared" si="6"/>
      </c>
    </row>
    <row r="6" spans="1:11" ht="25.5" customHeight="1">
      <c r="A6" s="17">
        <f t="shared" si="0"/>
      </c>
      <c r="B6" s="95"/>
      <c r="C6" s="101"/>
      <c r="D6" s="55"/>
      <c r="E6" s="93">
        <f t="shared" si="1"/>
      </c>
      <c r="F6" s="17">
        <f t="shared" si="2"/>
      </c>
      <c r="G6" s="55"/>
      <c r="H6" s="93">
        <f t="shared" si="3"/>
      </c>
      <c r="I6" s="17">
        <f t="shared" si="4"/>
      </c>
      <c r="J6" s="93">
        <f t="shared" si="5"/>
      </c>
      <c r="K6" s="17">
        <f t="shared" si="6"/>
      </c>
    </row>
    <row r="7" spans="1:11" ht="25.5" customHeight="1">
      <c r="A7" s="17">
        <f t="shared" si="0"/>
      </c>
      <c r="B7" s="95"/>
      <c r="C7" s="101"/>
      <c r="D7" s="96"/>
      <c r="E7" s="93">
        <f t="shared" si="1"/>
      </c>
      <c r="F7" s="17">
        <f t="shared" si="2"/>
      </c>
      <c r="G7" s="55"/>
      <c r="H7" s="93">
        <f t="shared" si="3"/>
      </c>
      <c r="I7" s="17">
        <f t="shared" si="4"/>
      </c>
      <c r="J7" s="93">
        <f t="shared" si="5"/>
      </c>
      <c r="K7" s="17">
        <f t="shared" si="6"/>
      </c>
    </row>
    <row r="8" spans="1:11" ht="25.5" customHeight="1">
      <c r="A8" s="17">
        <f t="shared" si="0"/>
      </c>
      <c r="B8" s="97"/>
      <c r="C8" s="101"/>
      <c r="D8" s="15"/>
      <c r="E8" s="93">
        <f t="shared" si="1"/>
      </c>
      <c r="F8" s="17">
        <f t="shared" si="2"/>
      </c>
      <c r="G8" s="15"/>
      <c r="H8" s="93">
        <f t="shared" si="3"/>
      </c>
      <c r="I8" s="17">
        <f t="shared" si="4"/>
      </c>
      <c r="J8" s="93">
        <f t="shared" si="5"/>
      </c>
      <c r="K8" s="17">
        <f t="shared" si="6"/>
      </c>
    </row>
    <row r="9" spans="1:11" ht="25.5" customHeight="1">
      <c r="A9" s="17">
        <f t="shared" si="0"/>
      </c>
      <c r="B9" s="12"/>
      <c r="C9" s="101"/>
      <c r="D9" s="15"/>
      <c r="E9" s="93">
        <f t="shared" si="1"/>
      </c>
      <c r="F9" s="17">
        <f t="shared" si="2"/>
      </c>
      <c r="G9" s="15"/>
      <c r="H9" s="93">
        <f t="shared" si="3"/>
      </c>
      <c r="I9" s="17">
        <f t="shared" si="4"/>
      </c>
      <c r="J9" s="93">
        <f t="shared" si="5"/>
      </c>
      <c r="K9" s="17">
        <f t="shared" si="6"/>
      </c>
    </row>
    <row r="10" spans="1:11" ht="25.5" customHeight="1">
      <c r="A10" s="17">
        <f t="shared" si="0"/>
      </c>
      <c r="B10" s="95"/>
      <c r="C10" s="101"/>
      <c r="D10" s="55"/>
      <c r="E10" s="93">
        <f t="shared" si="1"/>
      </c>
      <c r="F10" s="17">
        <f t="shared" si="2"/>
      </c>
      <c r="G10" s="55"/>
      <c r="H10" s="93">
        <f t="shared" si="3"/>
      </c>
      <c r="I10" s="17">
        <f t="shared" si="4"/>
      </c>
      <c r="J10" s="93">
        <f t="shared" si="5"/>
      </c>
      <c r="K10" s="17">
        <f t="shared" si="6"/>
      </c>
    </row>
    <row r="11" spans="1:11" ht="25.5" customHeight="1">
      <c r="A11" s="17">
        <f t="shared" si="0"/>
      </c>
      <c r="B11" s="94"/>
      <c r="C11" s="101"/>
      <c r="D11" s="55"/>
      <c r="E11" s="93">
        <f t="shared" si="1"/>
      </c>
      <c r="F11" s="17">
        <f t="shared" si="2"/>
      </c>
      <c r="G11" s="55"/>
      <c r="H11" s="93">
        <f t="shared" si="3"/>
      </c>
      <c r="I11" s="17">
        <f t="shared" si="4"/>
      </c>
      <c r="J11" s="93">
        <f t="shared" si="5"/>
      </c>
      <c r="K11" s="17">
        <f t="shared" si="6"/>
      </c>
    </row>
    <row r="12" spans="1:12" ht="25.5" customHeight="1">
      <c r="A12" s="73">
        <f t="shared" si="0"/>
      </c>
      <c r="B12" s="74"/>
      <c r="C12" s="75"/>
      <c r="D12" s="78"/>
      <c r="E12" s="72">
        <f t="shared" si="1"/>
      </c>
      <c r="F12" s="73">
        <f t="shared" si="2"/>
      </c>
      <c r="G12" s="77"/>
      <c r="H12" s="72">
        <f t="shared" si="3"/>
      </c>
      <c r="I12" s="73">
        <f t="shared" si="4"/>
      </c>
      <c r="J12" s="72"/>
      <c r="K12" s="73">
        <f t="shared" si="6"/>
      </c>
      <c r="L12" s="56"/>
    </row>
    <row r="13" spans="1:12" ht="25.5" customHeight="1">
      <c r="A13" s="73">
        <f t="shared" si="0"/>
      </c>
      <c r="B13" s="74"/>
      <c r="C13" s="75"/>
      <c r="D13" s="78"/>
      <c r="E13" s="72">
        <f t="shared" si="1"/>
      </c>
      <c r="F13" s="73">
        <f t="shared" si="2"/>
      </c>
      <c r="G13" s="77"/>
      <c r="H13" s="72">
        <f t="shared" si="3"/>
      </c>
      <c r="I13" s="73">
        <f t="shared" si="4"/>
      </c>
      <c r="J13" s="72"/>
      <c r="K13" s="73">
        <f t="shared" si="6"/>
      </c>
      <c r="L13" s="56"/>
    </row>
    <row r="14" spans="1:12" ht="25.5" customHeight="1">
      <c r="A14" s="73">
        <f t="shared" si="0"/>
      </c>
      <c r="B14" s="74"/>
      <c r="C14" s="75"/>
      <c r="D14" s="76"/>
      <c r="E14" s="72">
        <f t="shared" si="1"/>
      </c>
      <c r="F14" s="73">
        <f t="shared" si="2"/>
      </c>
      <c r="G14" s="77"/>
      <c r="H14" s="72">
        <f t="shared" si="3"/>
      </c>
      <c r="I14" s="73">
        <f t="shared" si="4"/>
      </c>
      <c r="J14" s="72"/>
      <c r="K14" s="73">
        <f t="shared" si="6"/>
      </c>
      <c r="L14" s="56"/>
    </row>
    <row r="15" spans="1:12" ht="25.5" customHeight="1">
      <c r="A15" s="73">
        <f t="shared" si="0"/>
      </c>
      <c r="B15" s="79"/>
      <c r="C15" s="75"/>
      <c r="D15" s="80"/>
      <c r="E15" s="72">
        <f t="shared" si="1"/>
      </c>
      <c r="F15" s="73">
        <f t="shared" si="2"/>
      </c>
      <c r="G15" s="80"/>
      <c r="H15" s="72">
        <f t="shared" si="3"/>
      </c>
      <c r="I15" s="73">
        <f t="shared" si="4"/>
      </c>
      <c r="J15" s="72"/>
      <c r="K15" s="73">
        <f t="shared" si="6"/>
      </c>
      <c r="L15" s="56"/>
    </row>
    <row r="16" spans="1:12" ht="25.5" customHeight="1">
      <c r="A16" s="73">
        <f t="shared" si="0"/>
      </c>
      <c r="B16" s="79"/>
      <c r="C16" s="75"/>
      <c r="D16" s="80"/>
      <c r="E16" s="72">
        <f t="shared" si="1"/>
      </c>
      <c r="F16" s="73">
        <f t="shared" si="2"/>
      </c>
      <c r="G16" s="80"/>
      <c r="H16" s="72">
        <f t="shared" si="3"/>
      </c>
      <c r="I16" s="73">
        <f t="shared" si="4"/>
      </c>
      <c r="J16" s="72"/>
      <c r="K16" s="73">
        <f t="shared" si="6"/>
      </c>
      <c r="L16" s="56"/>
    </row>
    <row r="17" spans="1:12" ht="25.5" customHeight="1">
      <c r="A17" s="73">
        <f t="shared" si="0"/>
      </c>
      <c r="B17" s="79"/>
      <c r="C17" s="79"/>
      <c r="D17" s="80"/>
      <c r="E17" s="72">
        <f t="shared" si="1"/>
      </c>
      <c r="F17" s="73">
        <f t="shared" si="2"/>
      </c>
      <c r="G17" s="80"/>
      <c r="H17" s="72">
        <f t="shared" si="3"/>
      </c>
      <c r="I17" s="73">
        <f t="shared" si="4"/>
      </c>
      <c r="J17" s="72"/>
      <c r="K17" s="73">
        <f t="shared" si="6"/>
      </c>
      <c r="L17" s="56"/>
    </row>
    <row r="18" spans="1:12" ht="25.5" customHeight="1">
      <c r="A18" s="73">
        <f t="shared" si="0"/>
      </c>
      <c r="B18" s="79"/>
      <c r="C18" s="75"/>
      <c r="D18" s="80"/>
      <c r="E18" s="72">
        <f t="shared" si="1"/>
      </c>
      <c r="F18" s="73">
        <f t="shared" si="2"/>
      </c>
      <c r="G18" s="80"/>
      <c r="H18" s="72">
        <f t="shared" si="3"/>
      </c>
      <c r="I18" s="73">
        <f t="shared" si="4"/>
      </c>
      <c r="J18" s="72"/>
      <c r="K18" s="73">
        <f t="shared" si="6"/>
      </c>
      <c r="L18" s="56"/>
    </row>
    <row r="19" spans="1:11" ht="25.5" customHeight="1">
      <c r="A19" s="73"/>
      <c r="B19" s="79"/>
      <c r="C19" s="81"/>
      <c r="D19" s="80"/>
      <c r="E19" s="72"/>
      <c r="F19" s="73"/>
      <c r="G19" s="80"/>
      <c r="H19" s="72"/>
      <c r="I19" s="73"/>
      <c r="J19" s="72"/>
      <c r="K19" s="73"/>
    </row>
    <row r="20" spans="1:11" ht="25.5" customHeight="1">
      <c r="A20" s="73"/>
      <c r="B20" s="82"/>
      <c r="C20" s="83"/>
      <c r="D20" s="78"/>
      <c r="E20" s="72"/>
      <c r="F20" s="73"/>
      <c r="G20" s="77"/>
      <c r="H20" s="72"/>
      <c r="I20" s="73"/>
      <c r="J20" s="72"/>
      <c r="K20" s="73"/>
    </row>
    <row r="21" spans="1:12" ht="25.5" customHeight="1">
      <c r="A21" s="73"/>
      <c r="B21" s="74"/>
      <c r="C21" s="75"/>
      <c r="D21" s="76"/>
      <c r="E21" s="72"/>
      <c r="F21" s="73"/>
      <c r="G21" s="77"/>
      <c r="H21" s="72"/>
      <c r="I21" s="73"/>
      <c r="J21" s="72"/>
      <c r="K21" s="73"/>
      <c r="L21" s="56"/>
    </row>
  </sheetData>
  <mergeCells count="3">
    <mergeCell ref="A1:A2"/>
    <mergeCell ref="B1:B2"/>
    <mergeCell ref="C1:C2"/>
  </mergeCells>
  <printOptions/>
  <pageMargins left="0.75" right="0.75" top="0.79" bottom="1" header="0.5" footer="0.5"/>
  <pageSetup fitToHeight="1" fitToWidth="1" orientation="portrait" paperSize="9" scale="86" r:id="rId1"/>
  <headerFooter alignWithMargins="0">
    <oddHeader>&amp;CKategoria TPI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7">
      <selection activeCell="B10" sqref="B10"/>
    </sheetView>
  </sheetViews>
  <sheetFormatPr defaultColWidth="9.00390625" defaultRowHeight="12.75"/>
  <cols>
    <col min="1" max="1" width="5.25390625" style="0" hidden="1" customWidth="1"/>
    <col min="2" max="2" width="22.625" style="0" customWidth="1"/>
    <col min="3" max="3" width="22.00390625" style="0" customWidth="1"/>
    <col min="4" max="4" width="10.375" style="0" customWidth="1"/>
  </cols>
  <sheetData>
    <row r="1" spans="1:4" ht="25.5" customHeight="1">
      <c r="A1" s="122" t="s">
        <v>0</v>
      </c>
      <c r="B1" s="124" t="s">
        <v>34</v>
      </c>
      <c r="C1" s="124" t="s">
        <v>2</v>
      </c>
      <c r="D1" s="10" t="s">
        <v>9</v>
      </c>
    </row>
    <row r="2" spans="1:4" ht="36.75">
      <c r="A2" s="131"/>
      <c r="B2" s="123"/>
      <c r="C2" s="123"/>
      <c r="D2" s="37" t="s">
        <v>17</v>
      </c>
    </row>
    <row r="3" spans="1:4" ht="39" customHeight="1">
      <c r="A3" s="41">
        <v>1</v>
      </c>
      <c r="B3" s="12" t="s">
        <v>78</v>
      </c>
      <c r="C3" s="39" t="s">
        <v>77</v>
      </c>
      <c r="D3" s="41">
        <v>0</v>
      </c>
    </row>
    <row r="4" spans="1:4" ht="38.25" customHeight="1">
      <c r="A4" s="41">
        <v>6</v>
      </c>
      <c r="B4" s="40" t="s">
        <v>95</v>
      </c>
      <c r="C4" s="39" t="s">
        <v>94</v>
      </c>
      <c r="D4" s="41">
        <v>80</v>
      </c>
    </row>
    <row r="5" spans="1:4" ht="28.5" customHeight="1">
      <c r="A5" s="41">
        <v>7</v>
      </c>
      <c r="B5" s="40" t="s">
        <v>97</v>
      </c>
      <c r="C5" s="70" t="s">
        <v>94</v>
      </c>
      <c r="D5" s="41">
        <v>80</v>
      </c>
    </row>
    <row r="6" spans="1:4" ht="30" customHeight="1">
      <c r="A6" s="41">
        <v>5</v>
      </c>
      <c r="B6" s="40" t="s">
        <v>92</v>
      </c>
      <c r="C6" s="84" t="s">
        <v>91</v>
      </c>
      <c r="D6" s="41">
        <v>105</v>
      </c>
    </row>
    <row r="7" spans="1:4" ht="30.75" customHeight="1">
      <c r="A7" s="41">
        <v>6</v>
      </c>
      <c r="B7" s="40" t="s">
        <v>96</v>
      </c>
      <c r="C7" s="70" t="s">
        <v>94</v>
      </c>
      <c r="D7" s="41">
        <v>115</v>
      </c>
    </row>
    <row r="8" spans="1:4" ht="27.75" customHeight="1">
      <c r="A8" s="41">
        <v>9</v>
      </c>
      <c r="B8" s="40" t="s">
        <v>102</v>
      </c>
      <c r="C8" s="39" t="s">
        <v>103</v>
      </c>
      <c r="D8" s="41">
        <v>115</v>
      </c>
    </row>
    <row r="9" spans="1:4" ht="64.5" customHeight="1">
      <c r="A9" s="41">
        <v>8</v>
      </c>
      <c r="B9" s="40" t="s">
        <v>98</v>
      </c>
      <c r="C9" s="40" t="s">
        <v>125</v>
      </c>
      <c r="D9" s="41">
        <v>235</v>
      </c>
    </row>
    <row r="10" spans="1:4" ht="39" customHeight="1">
      <c r="A10" s="41">
        <v>5</v>
      </c>
      <c r="B10" s="40" t="s">
        <v>124</v>
      </c>
      <c r="C10" s="84" t="s">
        <v>91</v>
      </c>
      <c r="D10" s="41">
        <v>260</v>
      </c>
    </row>
    <row r="11" spans="1:4" ht="42" customHeight="1">
      <c r="A11" s="41">
        <v>1</v>
      </c>
      <c r="B11" s="40" t="s">
        <v>80</v>
      </c>
      <c r="C11" s="70" t="s">
        <v>79</v>
      </c>
      <c r="D11" s="41">
        <v>270</v>
      </c>
    </row>
    <row r="12" spans="1:4" ht="56.25" customHeight="1">
      <c r="A12" s="41">
        <v>4</v>
      </c>
      <c r="B12" s="40" t="s">
        <v>87</v>
      </c>
      <c r="C12" s="70" t="s">
        <v>85</v>
      </c>
      <c r="D12" s="41">
        <v>570</v>
      </c>
    </row>
    <row r="13" spans="1:4" ht="55.5" customHeight="1">
      <c r="A13" s="41">
        <v>3</v>
      </c>
      <c r="B13" s="40" t="s">
        <v>86</v>
      </c>
      <c r="C13" s="70" t="s">
        <v>85</v>
      </c>
      <c r="D13" s="41">
        <v>680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44" bottom="0.984251968503937" header="0.27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33.00390625" style="0" customWidth="1"/>
    <col min="4" max="4" width="8.875" style="0" customWidth="1"/>
  </cols>
  <sheetData>
    <row r="1" spans="1:4" ht="12.75">
      <c r="A1" s="122" t="s">
        <v>0</v>
      </c>
      <c r="B1" s="124" t="s">
        <v>1</v>
      </c>
      <c r="C1" s="124" t="s">
        <v>2</v>
      </c>
      <c r="D1" s="10" t="s">
        <v>9</v>
      </c>
    </row>
    <row r="2" spans="1:4" ht="51" customHeight="1">
      <c r="A2" s="123"/>
      <c r="B2" s="123"/>
      <c r="C2" s="123"/>
      <c r="D2" s="37" t="s">
        <v>17</v>
      </c>
    </row>
    <row r="3" spans="1:4" ht="25.5" customHeight="1">
      <c r="A3" s="9">
        <v>1</v>
      </c>
      <c r="B3" s="53" t="s">
        <v>143</v>
      </c>
      <c r="C3" s="98" t="s">
        <v>70</v>
      </c>
      <c r="D3" s="41">
        <v>0</v>
      </c>
    </row>
    <row r="4" spans="1:4" ht="25.5" customHeight="1">
      <c r="A4" s="9">
        <v>1</v>
      </c>
      <c r="B4" s="103" t="s">
        <v>113</v>
      </c>
      <c r="C4" s="98" t="s">
        <v>70</v>
      </c>
      <c r="D4" s="41">
        <v>0</v>
      </c>
    </row>
    <row r="5" spans="1:4" ht="25.5" customHeight="1">
      <c r="A5" s="9">
        <v>1</v>
      </c>
      <c r="B5" s="12" t="s">
        <v>106</v>
      </c>
      <c r="C5" s="101" t="s">
        <v>107</v>
      </c>
      <c r="D5" s="41">
        <v>0</v>
      </c>
    </row>
    <row r="6" spans="1:4" ht="25.5">
      <c r="A6" s="9">
        <v>4</v>
      </c>
      <c r="B6" s="12" t="s">
        <v>130</v>
      </c>
      <c r="C6" s="101" t="s">
        <v>108</v>
      </c>
      <c r="D6" s="41">
        <v>15</v>
      </c>
    </row>
    <row r="7" spans="1:4" ht="25.5">
      <c r="A7" s="9">
        <v>4</v>
      </c>
      <c r="B7" s="53" t="s">
        <v>109</v>
      </c>
      <c r="C7" s="104" t="s">
        <v>108</v>
      </c>
      <c r="D7" s="41">
        <v>15</v>
      </c>
    </row>
    <row r="8" spans="1:4" ht="25.5">
      <c r="A8" s="9">
        <v>4</v>
      </c>
      <c r="B8" s="53" t="s">
        <v>114</v>
      </c>
      <c r="C8" s="98" t="s">
        <v>70</v>
      </c>
      <c r="D8" s="41">
        <v>15</v>
      </c>
    </row>
    <row r="9" spans="1:4" ht="25.5">
      <c r="A9" s="9">
        <v>4</v>
      </c>
      <c r="B9" s="53" t="s">
        <v>129</v>
      </c>
      <c r="C9" s="40" t="s">
        <v>127</v>
      </c>
      <c r="D9" s="106">
        <v>15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46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5" sqref="B5"/>
    </sheetView>
  </sheetViews>
  <sheetFormatPr defaultColWidth="9.00390625" defaultRowHeight="12.75"/>
  <sheetData>
    <row r="1" spans="1:12" ht="12.75">
      <c r="A1" s="132" t="s">
        <v>3</v>
      </c>
      <c r="B1" s="133"/>
      <c r="C1" s="134" t="s">
        <v>4</v>
      </c>
      <c r="D1" s="135"/>
      <c r="E1" s="136" t="s">
        <v>20</v>
      </c>
      <c r="F1" s="137"/>
      <c r="G1" s="138" t="s">
        <v>21</v>
      </c>
      <c r="H1" s="139"/>
      <c r="I1" s="107" t="s">
        <v>23</v>
      </c>
      <c r="J1" s="108"/>
      <c r="K1" s="109" t="s">
        <v>32</v>
      </c>
      <c r="L1" s="109"/>
    </row>
    <row r="2" spans="1:12" ht="12.75">
      <c r="A2" s="42" t="s">
        <v>5</v>
      </c>
      <c r="B2" s="42">
        <v>1350</v>
      </c>
      <c r="C2" s="43" t="s">
        <v>5</v>
      </c>
      <c r="D2" s="43">
        <v>1080</v>
      </c>
      <c r="E2" s="44" t="s">
        <v>5</v>
      </c>
      <c r="F2" s="44">
        <v>990</v>
      </c>
      <c r="G2" s="45" t="s">
        <v>5</v>
      </c>
      <c r="H2" s="45">
        <v>630</v>
      </c>
      <c r="I2" s="46" t="s">
        <v>5</v>
      </c>
      <c r="J2" s="46"/>
      <c r="K2" s="71" t="s">
        <v>5</v>
      </c>
      <c r="L2" s="71"/>
    </row>
    <row r="3" spans="1:12" ht="12.75">
      <c r="A3" s="42" t="s">
        <v>6</v>
      </c>
      <c r="B3" s="42">
        <v>1080</v>
      </c>
      <c r="C3" s="43" t="s">
        <v>6</v>
      </c>
      <c r="D3" s="43">
        <v>1350</v>
      </c>
      <c r="E3" s="44" t="s">
        <v>6</v>
      </c>
      <c r="F3" s="44">
        <v>630</v>
      </c>
      <c r="G3" s="45" t="s">
        <v>6</v>
      </c>
      <c r="H3" s="45">
        <v>450</v>
      </c>
      <c r="I3" s="46"/>
      <c r="J3" s="46"/>
      <c r="K3" s="71"/>
      <c r="L3" s="71"/>
    </row>
    <row r="4" spans="1:12" ht="12.75">
      <c r="A4" s="42" t="s">
        <v>7</v>
      </c>
      <c r="B4" s="42">
        <v>990</v>
      </c>
      <c r="C4" s="43" t="s">
        <v>7</v>
      </c>
      <c r="D4" s="43">
        <v>720</v>
      </c>
      <c r="E4" s="44" t="s">
        <v>7</v>
      </c>
      <c r="F4" s="44"/>
      <c r="G4" s="45" t="s">
        <v>7</v>
      </c>
      <c r="H4" s="45"/>
      <c r="I4" s="46"/>
      <c r="J4" s="46"/>
      <c r="K4" s="71"/>
      <c r="L4" s="71"/>
    </row>
    <row r="5" spans="1:12" ht="12.75">
      <c r="A5" s="42" t="s">
        <v>8</v>
      </c>
      <c r="B5" s="42"/>
      <c r="C5" s="43" t="s">
        <v>8</v>
      </c>
      <c r="D5" s="43"/>
      <c r="E5" s="44" t="s">
        <v>8</v>
      </c>
      <c r="F5" s="44"/>
      <c r="G5" s="45" t="s">
        <v>8</v>
      </c>
      <c r="H5" s="45"/>
      <c r="I5" s="46"/>
      <c r="J5" s="46"/>
      <c r="K5" s="71"/>
      <c r="L5" s="71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Adam</cp:lastModifiedBy>
  <cp:lastPrinted>2010-11-13T22:00:26Z</cp:lastPrinted>
  <dcterms:created xsi:type="dcterms:W3CDTF">1998-06-05T10:25:00Z</dcterms:created>
  <dcterms:modified xsi:type="dcterms:W3CDTF">2010-11-14T19:21:40Z</dcterms:modified>
  <cp:category/>
  <cp:version/>
  <cp:contentType/>
  <cp:contentStatus/>
</cp:coreProperties>
</file>