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3"/>
  </bookViews>
  <sheets>
    <sheet name="Kategoria TD" sheetId="1" r:id="rId1"/>
    <sheet name="Kategoria TM" sheetId="2" r:id="rId2"/>
    <sheet name="Kategoria TJ" sheetId="3" r:id="rId3"/>
    <sheet name="Kategoria TS" sheetId="4" r:id="rId4"/>
  </sheets>
  <definedNames/>
  <calcPr fullCalcOnLoad="1"/>
</workbook>
</file>

<file path=xl/sharedStrings.xml><?xml version="1.0" encoding="utf-8"?>
<sst xmlns="http://schemas.openxmlformats.org/spreadsheetml/2006/main" count="504" uniqueCount="274">
  <si>
    <t>Msc.</t>
  </si>
  <si>
    <t>Etap 1</t>
  </si>
  <si>
    <t>PK</t>
  </si>
  <si>
    <t>PP</t>
  </si>
  <si>
    <t>Etap 2</t>
  </si>
  <si>
    <t>Etap 3</t>
  </si>
  <si>
    <t>Kategoria TD</t>
  </si>
  <si>
    <t>Wyniki Marszów na Orientację</t>
  </si>
  <si>
    <t>Suma         PP</t>
  </si>
  <si>
    <t>Skład drużyny</t>
  </si>
  <si>
    <t>Kategoria TM</t>
  </si>
  <si>
    <t>Kategoria TJ</t>
  </si>
  <si>
    <t>Kategoria TS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</si>
  <si>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</si>
  <si>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</si>
  <si>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</si>
  <si>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</si>
  <si>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</si>
  <si>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</si>
  <si>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</si>
  <si>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</si>
  <si>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</si>
  <si>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</si>
  <si>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XVII Radzyńskie Marsze na Orientację</t>
  </si>
  <si>
    <r>
      <t>„AZYMUCIAK 2010”</t>
    </r>
  </si>
  <si>
    <t>…śladami bohaterskich lotników DYWIZJONU 303</t>
  </si>
  <si>
    <t>Wola Osowińska, 19-21 listopada 2010 r.</t>
  </si>
  <si>
    <t>Jednostka zgłaszająca</t>
  </si>
  <si>
    <t>Krzysztof WITEK                                            Robert BICZ</t>
  </si>
  <si>
    <t>Gimnazjum nr 24                    Gdańsk</t>
  </si>
  <si>
    <t>S = 870</t>
  </si>
  <si>
    <t>Anna ZABIELSKA                                      Małgorzata KOSEK</t>
  </si>
  <si>
    <t>Gimnazjum            Wola Osowińska</t>
  </si>
  <si>
    <t>Sylwia KULENTY                                Dorota KARPIŃSKA</t>
  </si>
  <si>
    <t>Aleks ABRAHAM                                      Daniel TYRAN</t>
  </si>
  <si>
    <t>Patrycja CHOMIUK                           Ewelina POŁUCH</t>
  </si>
  <si>
    <t>LO Wisznice</t>
  </si>
  <si>
    <t>Grzegorz OLEKSIŃSKI</t>
  </si>
  <si>
    <t>Gimnazjum Czemierniki</t>
  </si>
  <si>
    <t>Piotr ROMANOWSKI               Patryk NIEWĘGŁOWSKI</t>
  </si>
  <si>
    <t>Patrycja FULARCZYK                           Katarzyna PUPACZ</t>
  </si>
  <si>
    <t>11.</t>
  </si>
  <si>
    <t>12.</t>
  </si>
  <si>
    <t>13.</t>
  </si>
  <si>
    <t>14.</t>
  </si>
  <si>
    <t>15.</t>
  </si>
  <si>
    <t>16.</t>
  </si>
  <si>
    <t>Marta WÓJCIK                              Martyna ŁOBIŃSKA</t>
  </si>
  <si>
    <t>Gimnazjum nr 2 Radzyń Podlaski</t>
  </si>
  <si>
    <t>Bartosz GRONO                                 Filip WYSOWSKI</t>
  </si>
  <si>
    <t>Patrycja WALASZEK                           Agnieszka MUSIAŁ</t>
  </si>
  <si>
    <t>Ewa SIEROCIŃSKA                        Jakub KOŚMIDER</t>
  </si>
  <si>
    <t>Gimnazjum Biała</t>
  </si>
  <si>
    <t>Wojciech SZYDŁOWSKI          Konrad MICHALSKI</t>
  </si>
  <si>
    <t>Dorota ZAJĄC                                  Weronika PASZKOWSKA</t>
  </si>
  <si>
    <t>I LO Radzyń Podlaski</t>
  </si>
  <si>
    <t>Dominika ZIELANT                           Dominika KOŁTUNIEWICZ</t>
  </si>
  <si>
    <t>17.</t>
  </si>
  <si>
    <t>18.</t>
  </si>
  <si>
    <t>19.</t>
  </si>
  <si>
    <t>20.</t>
  </si>
  <si>
    <t>21.</t>
  </si>
  <si>
    <t>22.</t>
  </si>
  <si>
    <t>23.</t>
  </si>
  <si>
    <t>Karolina ZANIEWICZ                       Magdalena KOWALCZYK</t>
  </si>
  <si>
    <t>Gimnazjum nr 1 Radzyń Podlaski</t>
  </si>
  <si>
    <t>Urszula GWÓŹDŹ                          Mateusz PŁOSZYŃSKI</t>
  </si>
  <si>
    <t>SKKT Ustrzyki Dolne</t>
  </si>
  <si>
    <t>Karolina SZUTYK                             Zuzanna CHILCZUK</t>
  </si>
  <si>
    <t>Gimnazjum Sosnówka</t>
  </si>
  <si>
    <t>24.</t>
  </si>
  <si>
    <t>25.</t>
  </si>
  <si>
    <t>26.</t>
  </si>
  <si>
    <t>27.</t>
  </si>
  <si>
    <t>28.</t>
  </si>
  <si>
    <t>29.</t>
  </si>
  <si>
    <t>Katarzyna PAŃKO                 Edyta ŁOGONOWICZ</t>
  </si>
  <si>
    <t>Mateusz SIWEK                           Dawid BIARDA</t>
  </si>
  <si>
    <t>Marta SOBIESZEK               Weronika WÓJCICKA</t>
  </si>
  <si>
    <t>Karolina KALICKA                          Edyta CYBULA</t>
  </si>
  <si>
    <t>Marta ŚWITAJ                                        Anna PIETRZAK</t>
  </si>
  <si>
    <t>Paulina OSYPIUK                            Katarzyna JAKUBIUK</t>
  </si>
  <si>
    <t>30.</t>
  </si>
  <si>
    <t>31.</t>
  </si>
  <si>
    <t>Iwona KORULCZYK                         Patrycja ZAŃKO</t>
  </si>
  <si>
    <t>Gimnazjum  nr 1 Radzyń Podlaski</t>
  </si>
  <si>
    <t>32.</t>
  </si>
  <si>
    <t>33.</t>
  </si>
  <si>
    <t>34.</t>
  </si>
  <si>
    <t>Edyta BUJNIK                                Magdalena ROZWADOWSKA</t>
  </si>
  <si>
    <t>Magdalena TREPPNER                    Maria RASZKIEWICZ</t>
  </si>
  <si>
    <t>Patryk SZYMCZAK                                 Marek TREPPNER</t>
  </si>
  <si>
    <t>Grzegorz SZEWCZYK</t>
  </si>
  <si>
    <t>Natalia JURKO                               Mateusz KWIATEK</t>
  </si>
  <si>
    <t>Magdalena MIKITIUK                            Marta MARCZUK</t>
  </si>
  <si>
    <t>Bartosz BOGUSZ                       Kacper GROCHOWSKI</t>
  </si>
  <si>
    <t>35.</t>
  </si>
  <si>
    <t>36.</t>
  </si>
  <si>
    <t>37.</t>
  </si>
  <si>
    <t>38.</t>
  </si>
  <si>
    <t>39.</t>
  </si>
  <si>
    <t>40.</t>
  </si>
  <si>
    <t>41.</t>
  </si>
  <si>
    <t>Jan WASAK                                   Dominik ŚLICZNIAK</t>
  </si>
  <si>
    <t>Tomasz MAZUREK                          Monika MAZUR</t>
  </si>
  <si>
    <t>ZSP Radzyń Podlaski</t>
  </si>
  <si>
    <t>Arek SKOCZYŃSKI</t>
  </si>
  <si>
    <t>PKT Plessino Pszczyna</t>
  </si>
  <si>
    <t>Mateusz OŚKO                             Kamila RESZKA</t>
  </si>
  <si>
    <t>Jagoda KOWALCZYK                 Marcin MATUSZEWSKI</t>
  </si>
  <si>
    <t>Jakub TRZEBIATOWSKI      Kamil ROMBCZYK</t>
  </si>
  <si>
    <t>42.</t>
  </si>
  <si>
    <t>43.</t>
  </si>
  <si>
    <t>Michał LATOCH                                   Sebastian WŁOSZEK</t>
  </si>
  <si>
    <t>Gim. Wola Osowińska  ZSR Wola Osowińska</t>
  </si>
  <si>
    <t>Elżbieta KOSEK                           Łukasz ŁOZOWSKI</t>
  </si>
  <si>
    <t>44.</t>
  </si>
  <si>
    <t>45.</t>
  </si>
  <si>
    <t>46.</t>
  </si>
  <si>
    <t>47.</t>
  </si>
  <si>
    <t>48.</t>
  </si>
  <si>
    <t>49.</t>
  </si>
  <si>
    <t>50.</t>
  </si>
  <si>
    <t>Monika MITURA                           Daria MITURA</t>
  </si>
  <si>
    <t>Marta BIELECKA                           Aleksandra SERGIEL</t>
  </si>
  <si>
    <t>Paweł KLEWEK                          Maciej STADNICKI</t>
  </si>
  <si>
    <t>Łukasz BEDNARCZYK                      Mateusz STASZCZUK</t>
  </si>
  <si>
    <t>Katarzyna GROCHOWSKA   Paweł KARPIŃSKI</t>
  </si>
  <si>
    <t>ZS Biała</t>
  </si>
  <si>
    <t>Klaudia GILARSKA                            Mateusz MICHNA</t>
  </si>
  <si>
    <t>SKGK Przygoda</t>
  </si>
  <si>
    <t>Katarzyna KOZIOŁ                           Aleksandra ODRZYGÓŹDŹ</t>
  </si>
  <si>
    <t>Katarzyna JAROSZUK                 Milena KAPCZUK</t>
  </si>
  <si>
    <t>51.</t>
  </si>
  <si>
    <t>Katarzyna STAROŃ                          Aneta RATER                                    Karol BRZOZOWSKI</t>
  </si>
  <si>
    <t>S = 750</t>
  </si>
  <si>
    <t>S = 720</t>
  </si>
  <si>
    <t>Ewelina STOCZKOWSKA   Michał PRZYRŻYCKI</t>
  </si>
  <si>
    <t>Krzysztof ŚWIĘTNICKI                        Maciej KAIM</t>
  </si>
  <si>
    <t>Jakub NIEŚPIAŁ                                 Karolina LACHOWSKA</t>
  </si>
  <si>
    <t>Gabriel BALWISZ                           Michał MODRZEWSKI</t>
  </si>
  <si>
    <t>SP Szaniawy</t>
  </si>
  <si>
    <t>Paulina PAŃCZYSZYN                    Anna ZIEMBKIEWICZ</t>
  </si>
  <si>
    <t>Marcelina JASZUL                              Aleksandra GOETTEL</t>
  </si>
  <si>
    <t>Gimnazjum nr 24 Gdańsk</t>
  </si>
  <si>
    <t>Marta SKOWRON                           Kinga NOWICKA</t>
  </si>
  <si>
    <t>SP Wola Osowińska</t>
  </si>
  <si>
    <t>Remigiusz KUNYSZ                           Kinga MISZCZAK</t>
  </si>
  <si>
    <t>Bartłomiej KOZIEŁ                           Łukasz MAZUREK</t>
  </si>
  <si>
    <t>Gimnazjum                Wola Osowińska</t>
  </si>
  <si>
    <t>Damian KUROWSKI                         Hubert BUSZOWSKI</t>
  </si>
  <si>
    <t>Maciej STANISZEWSKI           Jakub PEREŚLUCHA</t>
  </si>
  <si>
    <t>Anna KOSEK                            Natalia PASZKOWSKA</t>
  </si>
  <si>
    <t>SP Wola Osowińska    SP Wola Chomejowa</t>
  </si>
  <si>
    <t>Przemysław MUSIATOWICZ</t>
  </si>
  <si>
    <t>Paweł PRZEGALIŃSKI                     Kacper FIJAŁEK</t>
  </si>
  <si>
    <t>SP nr 2 Radzyń Podl.</t>
  </si>
  <si>
    <t>Kinga ZIELANT                            Alicja FIJAŁEK</t>
  </si>
  <si>
    <t>Julia SMOGORZEWSKA     Julia LATOCH</t>
  </si>
  <si>
    <t>Natalia CIEŚLAK                    Sandra ROGOZIŃSKA           Zuzanna SERGIEL</t>
  </si>
  <si>
    <t>SP Wola Chomejowa</t>
  </si>
  <si>
    <t>Bartłomiej KRÓL                           Jakub KRÓL</t>
  </si>
  <si>
    <t>Serock</t>
  </si>
  <si>
    <t>Paweł PANKIEWICZ                          Klaudia PIETRZAK</t>
  </si>
  <si>
    <t>Mikołaj GUMIENIAK                       Maciej ORZECHOWSKI</t>
  </si>
  <si>
    <t>ZS Suchowola</t>
  </si>
  <si>
    <t>Paulina SOBICZEWSKA     Kornelia PERCZYŃSKA</t>
  </si>
  <si>
    <t>Ewa JUSZCZYŃSKA           Adam JUSZCZYŃSKI          Justyna WIERZCHOWSKA</t>
  </si>
  <si>
    <t>Paulina JUSZCZYŃSKA       Agnieszka MIKOŁAJCZUK</t>
  </si>
  <si>
    <t>Mateusz ADAMOWICZ                      Jakub KAZIMIERCZAK</t>
  </si>
  <si>
    <t>Kamil GOŁOJUCH                             Jacek WALASZEK</t>
  </si>
  <si>
    <t>Marcin SZANIAWSKI                            Krzysztof WERESZCZYŃSKI</t>
  </si>
  <si>
    <t>Paulina LATEK                                  Wioleta LATEK</t>
  </si>
  <si>
    <t>SP Borki</t>
  </si>
  <si>
    <t>Bartłomiej SZEWCZYK                         Szymon ŚWIĆ</t>
  </si>
  <si>
    <t>Piotr BUJNIK                                    Wiktoria DOBOSZ</t>
  </si>
  <si>
    <t>Edyta ZALEWSKA                        Paulina RTOGULSKA</t>
  </si>
  <si>
    <t>Beata KOŚCIUCZYK                              Martyna WYSOKIŃSKA</t>
  </si>
  <si>
    <t>Gimnazjum nr 2    Radzyń Podlaski</t>
  </si>
  <si>
    <t>Adam STECIUK                                     Daria PRĘDKI</t>
  </si>
  <si>
    <t>Maria PRUSIK                                       Mateusz TRYMBULAK</t>
  </si>
  <si>
    <t>Emil GAJDA                                         Michał SKOWRON</t>
  </si>
  <si>
    <t>Mateusz KITA                                  Bartosz KŁÓDKA</t>
  </si>
  <si>
    <t>Patryk BURCZYK                          Tomasz KRUPIŃSKI</t>
  </si>
  <si>
    <t>Karol SMOGORZEWSKI      Sebastian SKOWRON</t>
  </si>
  <si>
    <t>Jędrzej MASZTALERUK  Mateusz PIETRUCZYK   Maciej CHOMIUK</t>
  </si>
  <si>
    <t>Aleksandra GĄTARCZYK     Martyna ZIELNIK</t>
  </si>
  <si>
    <t>Paulina SILKOWSKA                        Ola FLEJSZER</t>
  </si>
  <si>
    <t>Daniel PAWELEC                               Emilia RYBAK</t>
  </si>
  <si>
    <t>S = 990</t>
  </si>
  <si>
    <t>Maja WOŁNYSZ                             Klaudia RYMUSZKA</t>
  </si>
  <si>
    <t>Wojciech LECYK                       Jacek PIASKO</t>
  </si>
  <si>
    <t>Angelika SOLENTA                        Bartłomiej MAZAN</t>
  </si>
  <si>
    <t>MKKT Bogatynia        Wiking Szczecin</t>
  </si>
  <si>
    <t>Katarzyna POL                   Przemysław GAJOWNIK</t>
  </si>
  <si>
    <t>Iwona OLEJNICZAK</t>
  </si>
  <si>
    <t>Asymut Częstochowa</t>
  </si>
  <si>
    <t>Aleksandra MAKARUK         Jolanta KRZEWSKA</t>
  </si>
  <si>
    <t>Przemysław WOŚKO                      Adrian PAUL</t>
  </si>
  <si>
    <t>ZST Leżajsk</t>
  </si>
  <si>
    <t>Michał GRZEŚKIEWICZ       Daniel POTACZAŁA</t>
  </si>
  <si>
    <t>SKGK "Przygoda"</t>
  </si>
  <si>
    <t>Kamil DĘBOWCZYK                 Paulina GRUBA</t>
  </si>
  <si>
    <t>Lubartów</t>
  </si>
  <si>
    <t>Wioletta CHWALCZUK                   Agata TARNOWSKA</t>
  </si>
  <si>
    <t>Wiktoria BRONISZ</t>
  </si>
  <si>
    <t>II LO Lubartów</t>
  </si>
  <si>
    <t>Marek MICHALSKI                       Paweł WOLIŃSKI</t>
  </si>
  <si>
    <t>RCEZ Lubartów</t>
  </si>
  <si>
    <t>Maciej PAWŁOWICZ                   Bartłomiej WĄSOWSKI</t>
  </si>
  <si>
    <t>KTK Łapiguz</t>
  </si>
  <si>
    <t>Magdalena GOLONKA                     Agnieszka KOWALIK</t>
  </si>
  <si>
    <t>Daniel GAŁECKI                               Rafał WODOWSKI</t>
  </si>
  <si>
    <t>Jakub SKOCZYŃSKI                    Adam PAWŁOWICZ</t>
  </si>
  <si>
    <t>PKT Plessino Pszczyna             KTP Niutek Lwówek Śl.</t>
  </si>
  <si>
    <t>Iga CHMIEL                           Jagoda DOLECKA</t>
  </si>
  <si>
    <t>Karol OTRĘBA                           Marcin CZUBAT</t>
  </si>
  <si>
    <t>Paweł GROCHOWSKI           Łukasz NIEWĘGŁOWSKI</t>
  </si>
  <si>
    <t>Jarosław KRAJANOWSKI              Piotr GOŁOŚ</t>
  </si>
  <si>
    <t>Aleksandra DELĄŻEK                     Mateusz FRĄCZEK</t>
  </si>
  <si>
    <t>Łukasz MUCHA                        Wojciech WIERZCHOWSKI</t>
  </si>
  <si>
    <t>Maciej SZWAJ                            Emil KORNILUK</t>
  </si>
  <si>
    <t>Hubert GOŁAWSKI                      Michał SZANIAWSKI</t>
  </si>
  <si>
    <t>Zbigniew SOCHA                         Adam SKOCZYŃSKI</t>
  </si>
  <si>
    <t>GRILLINO Pszczyna      PLESSINO Gliwice</t>
  </si>
  <si>
    <t>Katarzyna GORGOL              Agata ŚWIETLICKA</t>
  </si>
  <si>
    <t>Lublin</t>
  </si>
  <si>
    <t>Kazimierz MAKIEŁA</t>
  </si>
  <si>
    <t>Warszawa</t>
  </si>
  <si>
    <t>Krzysztof LIGIENZA           Maciej ZACHARA</t>
  </si>
  <si>
    <t>Dzierżoniów                    Rzeszów</t>
  </si>
  <si>
    <t>Andrzej RYBSKI</t>
  </si>
  <si>
    <t>Paweł JAMROZ                        Andrzej KUSIAK</t>
  </si>
  <si>
    <t>Inochodziec Lublin        SKGK Przygoda</t>
  </si>
  <si>
    <t>Tomasz DOMBI                          Sławomir FRYNAS</t>
  </si>
  <si>
    <t>Warszawa                           Lublin</t>
  </si>
  <si>
    <t>Tymon SKADORWA                       Krzysztof PŁONKA</t>
  </si>
  <si>
    <t>Koszalin                           Toruń</t>
  </si>
  <si>
    <t>Maciej CHROŚCIŃSKI            Rafał ŁUCKIEWICZ</t>
  </si>
  <si>
    <t>Białystok</t>
  </si>
  <si>
    <t>Agata WIRASZKA                     Jacek WIESZACZEWSKI</t>
  </si>
  <si>
    <t>Lublin                    Strzelin</t>
  </si>
  <si>
    <t>Edyta GROMEK                             Mirosław MAREK</t>
  </si>
  <si>
    <t>Salamandra                       Nowa Dęba</t>
  </si>
  <si>
    <t>Wojciech DROZDA                        Andrzej KROCHMAL</t>
  </si>
  <si>
    <t>HKT "TREP" PTTK     Warszawa</t>
  </si>
  <si>
    <t>KUNBORKI</t>
  </si>
  <si>
    <t>Katarzyna TOBOREK                  Michał TOBOREK</t>
  </si>
  <si>
    <t>TRYTONY</t>
  </si>
  <si>
    <t>Przemysław KURAL                           Jacek KOWALSKI</t>
  </si>
  <si>
    <t>S = 1080</t>
  </si>
  <si>
    <t xml:space="preserve">Wiktor MARCZAK     </t>
  </si>
  <si>
    <t>Warszawa                HKT TREP</t>
  </si>
  <si>
    <t>Piotr KRYSTEK</t>
  </si>
  <si>
    <t>AZYMUT  Częstochowa</t>
  </si>
  <si>
    <t>Marcin SZYNDLARZ                         Grzegorz KIENDRACKI</t>
  </si>
  <si>
    <t>Radzyń Podlaski  Wisznice</t>
  </si>
  <si>
    <t>Roman TROCHA                       Edward FUDRO</t>
  </si>
  <si>
    <t>Dzierżoniów               Police</t>
  </si>
  <si>
    <t>Tomasz GRONAU                        Mirosław WOŚKO</t>
  </si>
  <si>
    <t>Warszawa                 Ropczyce</t>
  </si>
  <si>
    <t>Leszek HERMAN-IŻYCKI</t>
  </si>
  <si>
    <t>Dariusz GOŁOŚ                          Anna SAŁAJ</t>
  </si>
  <si>
    <t>Biała</t>
  </si>
  <si>
    <t>S = 1050</t>
  </si>
  <si>
    <t>S = 810</t>
  </si>
  <si>
    <t>S = 900</t>
  </si>
  <si>
    <t>Michał RYCZAŃSKI                        Wioleta SKIBA</t>
  </si>
  <si>
    <t>TBPT PTTK                    "KON-TIKI"</t>
  </si>
  <si>
    <t>Robert FRANUS</t>
  </si>
  <si>
    <t>Leżajsk</t>
  </si>
  <si>
    <t>abs.</t>
  </si>
  <si>
    <t>Ewelina TOBOREK           Karol TOBOREK</t>
  </si>
  <si>
    <t>abs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</si>
</sst>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"/>
  </numFmts>
  <fonts count="34">
    <font>
      <sz val="10"/>
      <name val="Arial CE"/>
      <family val="0"/>
    </font>
    <font>
      <b/>
      <sz val="22"/>
      <name val="Georgia"/>
      <family val="1"/>
    </font>
    <font>
      <b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24"/>
      <name val="Georgia"/>
      <family val="1"/>
    </font>
    <font>
      <u val="single"/>
      <sz val="48"/>
      <name val="Impact"/>
      <family val="2"/>
    </font>
    <font>
      <b/>
      <sz val="16"/>
      <name val="Castellar"/>
      <family val="1"/>
    </font>
    <font>
      <b/>
      <sz val="16"/>
      <name val="Georgia"/>
      <family val="1"/>
    </font>
    <font>
      <sz val="9"/>
      <name val="Arial CE"/>
      <family val="2"/>
    </font>
    <font>
      <sz val="48"/>
      <name val="Impact"/>
      <family val="2"/>
    </font>
    <font>
      <b/>
      <i/>
      <u val="single"/>
      <sz val="16"/>
      <name val="Georgia"/>
      <family val="1"/>
    </font>
    <font>
      <b/>
      <sz val="9"/>
      <name val="Arial CE"/>
      <family val="0"/>
    </font>
    <font>
      <b/>
      <sz val="20"/>
      <name val="Georgia"/>
      <family val="1"/>
    </font>
    <font>
      <u val="single"/>
      <sz val="36"/>
      <name val="Impact"/>
      <family val="2"/>
    </font>
    <font>
      <b/>
      <i/>
      <u val="single"/>
      <sz val="14"/>
      <name val="Georgia"/>
      <family val="1"/>
    </font>
    <font>
      <b/>
      <sz val="18"/>
      <name val="Georgia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21" borderId="4" applyNumberFormat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6" fillId="20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 wrapText="1"/>
    </xf>
    <xf numFmtId="168" fontId="0" fillId="0" borderId="0" xfId="0" applyNumberFormat="1" applyAlignment="1">
      <alignment horizontal="center" vertical="center" wrapText="1"/>
    </xf>
    <xf numFmtId="168" fontId="0" fillId="0" borderId="10" xfId="0" applyNumberForma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68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168" fontId="2" fillId="22" borderId="10" xfId="0" applyNumberFormat="1" applyFont="1" applyFill="1" applyBorder="1" applyAlignment="1">
      <alignment horizontal="center" vertical="center" wrapText="1"/>
    </xf>
    <xf numFmtId="1" fontId="2" fillId="22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68" fontId="0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right" vertical="center" wrapText="1"/>
    </xf>
    <xf numFmtId="0" fontId="2" fillId="22" borderId="10" xfId="0" applyFont="1" applyFill="1" applyBorder="1" applyAlignment="1">
      <alignment horizontal="center" vertical="center" wrapText="1"/>
    </xf>
    <xf numFmtId="168" fontId="2" fillId="22" borderId="10" xfId="0" applyNumberFormat="1" applyFont="1" applyFill="1" applyBorder="1" applyAlignment="1">
      <alignment horizontal="center" vertical="center" wrapText="1"/>
    </xf>
    <xf numFmtId="1" fontId="2" fillId="22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2" fillId="22" borderId="10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zoomScalePageLayoutView="0" workbookViewId="0" topLeftCell="A32">
      <selection activeCell="J49" sqref="J49"/>
    </sheetView>
  </sheetViews>
  <sheetFormatPr defaultColWidth="9.00390625" defaultRowHeight="12.75"/>
  <cols>
    <col min="1" max="1" width="5.375" style="1" customWidth="1"/>
    <col min="2" max="2" width="22.625" style="6" customWidth="1"/>
    <col min="3" max="3" width="19.75390625" style="1" customWidth="1"/>
    <col min="4" max="4" width="7.00390625" style="2" customWidth="1"/>
    <col min="5" max="5" width="7.00390625" style="4" customWidth="1"/>
    <col min="6" max="6" width="7.00390625" style="2" customWidth="1"/>
    <col min="7" max="7" width="7.00390625" style="4" customWidth="1"/>
    <col min="8" max="8" width="7.00390625" style="2" customWidth="1"/>
    <col min="9" max="10" width="7.00390625" style="4" customWidth="1"/>
  </cols>
  <sheetData>
    <row r="1" spans="1:10" ht="30">
      <c r="A1" s="25" t="s">
        <v>23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58.5" customHeight="1">
      <c r="A2" s="26" t="s">
        <v>24</v>
      </c>
      <c r="B2" s="26"/>
      <c r="C2" s="26"/>
      <c r="D2" s="26"/>
      <c r="E2" s="26"/>
      <c r="F2" s="26"/>
      <c r="G2" s="26"/>
      <c r="H2" s="26"/>
      <c r="I2" s="26"/>
      <c r="J2" s="26"/>
    </row>
    <row r="3" spans="1:10" ht="27.75" customHeight="1">
      <c r="A3" s="19" t="s">
        <v>25</v>
      </c>
      <c r="B3" s="19"/>
      <c r="C3" s="19"/>
      <c r="D3" s="19"/>
      <c r="E3" s="19"/>
      <c r="F3" s="19"/>
      <c r="G3" s="19"/>
      <c r="H3" s="19"/>
      <c r="I3" s="19"/>
      <c r="J3" s="19"/>
    </row>
    <row r="4" spans="1:10" ht="36.75" customHeight="1">
      <c r="A4" s="27" t="s">
        <v>26</v>
      </c>
      <c r="B4" s="27"/>
      <c r="C4" s="27"/>
      <c r="D4" s="27"/>
      <c r="E4" s="27"/>
      <c r="F4" s="27"/>
      <c r="G4" s="27"/>
      <c r="H4" s="27"/>
      <c r="I4" s="27"/>
      <c r="J4" s="27"/>
    </row>
    <row r="6" spans="1:10" ht="27">
      <c r="A6" s="28" t="s">
        <v>7</v>
      </c>
      <c r="B6" s="28"/>
      <c r="C6" s="28"/>
      <c r="D6" s="28"/>
      <c r="E6" s="28"/>
      <c r="F6" s="28"/>
      <c r="G6" s="28"/>
      <c r="H6" s="28"/>
      <c r="I6" s="28"/>
      <c r="J6" s="28"/>
    </row>
    <row r="8" spans="7:10" ht="24.75" customHeight="1">
      <c r="G8" s="20" t="s">
        <v>6</v>
      </c>
      <c r="H8" s="21"/>
      <c r="I8" s="21"/>
      <c r="J8" s="21"/>
    </row>
    <row r="9" spans="1:10" ht="12.75">
      <c r="A9" s="22" t="s">
        <v>0</v>
      </c>
      <c r="B9" s="22" t="s">
        <v>9</v>
      </c>
      <c r="C9" s="22" t="s">
        <v>27</v>
      </c>
      <c r="D9" s="22" t="s">
        <v>1</v>
      </c>
      <c r="E9" s="22"/>
      <c r="F9" s="22" t="s">
        <v>4</v>
      </c>
      <c r="G9" s="22"/>
      <c r="H9" s="22" t="s">
        <v>5</v>
      </c>
      <c r="I9" s="22"/>
      <c r="J9" s="23" t="s">
        <v>8</v>
      </c>
    </row>
    <row r="10" spans="1:10" ht="12.75">
      <c r="A10" s="22"/>
      <c r="B10" s="22"/>
      <c r="C10" s="22"/>
      <c r="D10" s="13" t="s">
        <v>2</v>
      </c>
      <c r="E10" s="12" t="s">
        <v>3</v>
      </c>
      <c r="F10" s="13" t="s">
        <v>2</v>
      </c>
      <c r="G10" s="12" t="s">
        <v>3</v>
      </c>
      <c r="H10" s="13" t="s">
        <v>2</v>
      </c>
      <c r="I10" s="12" t="s">
        <v>3</v>
      </c>
      <c r="J10" s="23"/>
    </row>
    <row r="11" spans="1:10" s="17" customFormat="1" ht="25.5" customHeight="1">
      <c r="A11" s="14" t="s">
        <v>13</v>
      </c>
      <c r="B11" s="16" t="s">
        <v>174</v>
      </c>
      <c r="C11" s="8" t="s">
        <v>178</v>
      </c>
      <c r="D11" s="3">
        <v>0</v>
      </c>
      <c r="E11" s="5">
        <f aca="true" t="shared" si="0" ref="E11:E35">((720+0-D11)/720)*1000</f>
        <v>1000</v>
      </c>
      <c r="F11" s="3">
        <v>90</v>
      </c>
      <c r="G11" s="5">
        <f aca="true" t="shared" si="1" ref="G11:G36">((750+40-F11)/750)*1000</f>
        <v>933.3333333333334</v>
      </c>
      <c r="H11" s="3">
        <v>0</v>
      </c>
      <c r="I11" s="5">
        <f aca="true" t="shared" si="2" ref="I11:I48">((720+0-H11)/720)*1000</f>
        <v>1000</v>
      </c>
      <c r="J11" s="15">
        <f aca="true" t="shared" si="3" ref="J11:J48">I11+G11+E11</f>
        <v>2933.3333333333335</v>
      </c>
    </row>
    <row r="12" spans="1:10" s="17" customFormat="1" ht="25.5" customHeight="1">
      <c r="A12" s="14" t="s">
        <v>14</v>
      </c>
      <c r="B12" s="7" t="s">
        <v>169</v>
      </c>
      <c r="C12" s="8" t="s">
        <v>149</v>
      </c>
      <c r="D12" s="3">
        <v>55</v>
      </c>
      <c r="E12" s="5">
        <f t="shared" si="0"/>
        <v>923.6111111111112</v>
      </c>
      <c r="F12" s="3">
        <v>40</v>
      </c>
      <c r="G12" s="5">
        <f t="shared" si="1"/>
        <v>1000</v>
      </c>
      <c r="H12" s="3">
        <v>33</v>
      </c>
      <c r="I12" s="5">
        <f t="shared" si="2"/>
        <v>954.1666666666667</v>
      </c>
      <c r="J12" s="15">
        <f t="shared" si="3"/>
        <v>2877.777777777778</v>
      </c>
    </row>
    <row r="13" spans="1:10" s="17" customFormat="1" ht="25.5" customHeight="1">
      <c r="A13" s="14" t="s">
        <v>15</v>
      </c>
      <c r="B13" s="16" t="s">
        <v>170</v>
      </c>
      <c r="C13" s="8" t="s">
        <v>144</v>
      </c>
      <c r="D13" s="3">
        <v>50</v>
      </c>
      <c r="E13" s="5">
        <f t="shared" si="0"/>
        <v>930.5555555555555</v>
      </c>
      <c r="F13" s="3">
        <v>100</v>
      </c>
      <c r="G13" s="5">
        <f t="shared" si="1"/>
        <v>920</v>
      </c>
      <c r="H13" s="3">
        <v>31</v>
      </c>
      <c r="I13" s="5">
        <f t="shared" si="2"/>
        <v>956.9444444444445</v>
      </c>
      <c r="J13" s="15">
        <f t="shared" si="3"/>
        <v>2807.5</v>
      </c>
    </row>
    <row r="14" spans="1:10" s="17" customFormat="1" ht="25.5" customHeight="1">
      <c r="A14" s="14" t="s">
        <v>16</v>
      </c>
      <c r="B14" s="7" t="s">
        <v>185</v>
      </c>
      <c r="C14" s="8" t="s">
        <v>69</v>
      </c>
      <c r="D14" s="3">
        <v>20</v>
      </c>
      <c r="E14" s="5">
        <f t="shared" si="0"/>
        <v>972.2222222222222</v>
      </c>
      <c r="F14" s="3">
        <v>205</v>
      </c>
      <c r="G14" s="5">
        <f t="shared" si="1"/>
        <v>780</v>
      </c>
      <c r="H14" s="3">
        <v>25</v>
      </c>
      <c r="I14" s="5">
        <f t="shared" si="2"/>
        <v>965.2777777777778</v>
      </c>
      <c r="J14" s="15">
        <f t="shared" si="3"/>
        <v>2717.5</v>
      </c>
    </row>
    <row r="15" spans="1:10" s="17" customFormat="1" ht="25.5" customHeight="1">
      <c r="A15" s="14" t="s">
        <v>17</v>
      </c>
      <c r="B15" s="16" t="s">
        <v>180</v>
      </c>
      <c r="C15" s="8" t="s">
        <v>144</v>
      </c>
      <c r="D15" s="3">
        <v>55</v>
      </c>
      <c r="E15" s="5">
        <f t="shared" si="0"/>
        <v>923.6111111111112</v>
      </c>
      <c r="F15" s="3">
        <v>170</v>
      </c>
      <c r="G15" s="5">
        <f t="shared" si="1"/>
        <v>826.6666666666666</v>
      </c>
      <c r="H15" s="3">
        <v>28</v>
      </c>
      <c r="I15" s="5">
        <f t="shared" si="2"/>
        <v>961.1111111111111</v>
      </c>
      <c r="J15" s="15">
        <f t="shared" si="3"/>
        <v>2711.388888888889</v>
      </c>
    </row>
    <row r="16" spans="1:10" s="17" customFormat="1" ht="25.5" customHeight="1">
      <c r="A16" s="14" t="s">
        <v>18</v>
      </c>
      <c r="B16" s="16" t="s">
        <v>175</v>
      </c>
      <c r="C16" s="8" t="s">
        <v>69</v>
      </c>
      <c r="D16" s="3">
        <v>0</v>
      </c>
      <c r="E16" s="5">
        <f t="shared" si="0"/>
        <v>1000</v>
      </c>
      <c r="F16" s="3">
        <v>235</v>
      </c>
      <c r="G16" s="5">
        <f t="shared" si="1"/>
        <v>740</v>
      </c>
      <c r="H16" s="3">
        <v>25</v>
      </c>
      <c r="I16" s="5">
        <f t="shared" si="2"/>
        <v>965.2777777777778</v>
      </c>
      <c r="J16" s="15">
        <f t="shared" si="3"/>
        <v>2705.277777777778</v>
      </c>
    </row>
    <row r="17" spans="1:10" s="17" customFormat="1" ht="25.5" customHeight="1">
      <c r="A17" s="14" t="s">
        <v>19</v>
      </c>
      <c r="B17" s="7" t="s">
        <v>184</v>
      </c>
      <c r="C17" s="8" t="s">
        <v>149</v>
      </c>
      <c r="D17" s="3">
        <v>35</v>
      </c>
      <c r="E17" s="5">
        <f t="shared" si="0"/>
        <v>951.3888888888888</v>
      </c>
      <c r="F17" s="3">
        <v>235</v>
      </c>
      <c r="G17" s="5">
        <f t="shared" si="1"/>
        <v>740</v>
      </c>
      <c r="H17" s="3">
        <v>25</v>
      </c>
      <c r="I17" s="5">
        <f t="shared" si="2"/>
        <v>965.2777777777778</v>
      </c>
      <c r="J17" s="15">
        <f t="shared" si="3"/>
        <v>2656.6666666666665</v>
      </c>
    </row>
    <row r="18" spans="1:10" s="17" customFormat="1" ht="25.5" customHeight="1">
      <c r="A18" s="14" t="s">
        <v>20</v>
      </c>
      <c r="B18" s="7" t="s">
        <v>157</v>
      </c>
      <c r="C18" s="8" t="s">
        <v>149</v>
      </c>
      <c r="D18" s="3">
        <v>10</v>
      </c>
      <c r="E18" s="5">
        <f t="shared" si="0"/>
        <v>986.1111111111112</v>
      </c>
      <c r="F18" s="3">
        <v>280</v>
      </c>
      <c r="G18" s="5">
        <f t="shared" si="1"/>
        <v>680</v>
      </c>
      <c r="H18" s="3">
        <v>33</v>
      </c>
      <c r="I18" s="5">
        <f t="shared" si="2"/>
        <v>954.1666666666667</v>
      </c>
      <c r="J18" s="15">
        <f t="shared" si="3"/>
        <v>2620.277777777778</v>
      </c>
    </row>
    <row r="19" spans="1:10" s="17" customFormat="1" ht="25.5" customHeight="1">
      <c r="A19" s="14" t="s">
        <v>21</v>
      </c>
      <c r="B19" s="16" t="s">
        <v>179</v>
      </c>
      <c r="C19" s="8" t="s">
        <v>67</v>
      </c>
      <c r="D19" s="3">
        <v>10</v>
      </c>
      <c r="E19" s="5">
        <f t="shared" si="0"/>
        <v>986.1111111111112</v>
      </c>
      <c r="F19" s="3">
        <v>225</v>
      </c>
      <c r="G19" s="5">
        <f t="shared" si="1"/>
        <v>753.3333333333333</v>
      </c>
      <c r="H19" s="3">
        <v>89</v>
      </c>
      <c r="I19" s="5">
        <f t="shared" si="2"/>
        <v>876.3888888888889</v>
      </c>
      <c r="J19" s="15">
        <f t="shared" si="3"/>
        <v>2615.8333333333335</v>
      </c>
    </row>
    <row r="20" spans="1:10" s="17" customFormat="1" ht="25.5" customHeight="1">
      <c r="A20" s="14" t="s">
        <v>22</v>
      </c>
      <c r="B20" s="7" t="s">
        <v>142</v>
      </c>
      <c r="C20" s="8" t="s">
        <v>67</v>
      </c>
      <c r="D20" s="3">
        <v>20</v>
      </c>
      <c r="E20" s="5">
        <f t="shared" si="0"/>
        <v>972.2222222222222</v>
      </c>
      <c r="F20" s="3">
        <v>225</v>
      </c>
      <c r="G20" s="5">
        <f t="shared" si="1"/>
        <v>753.3333333333333</v>
      </c>
      <c r="H20" s="3">
        <v>90</v>
      </c>
      <c r="I20" s="5">
        <f t="shared" si="2"/>
        <v>875</v>
      </c>
      <c r="J20" s="15">
        <f t="shared" si="3"/>
        <v>2600.5555555555557</v>
      </c>
    </row>
    <row r="21" spans="1:10" s="17" customFormat="1" ht="25.5" customHeight="1">
      <c r="A21" s="14" t="s">
        <v>41</v>
      </c>
      <c r="B21" s="16" t="s">
        <v>154</v>
      </c>
      <c r="C21" s="8" t="s">
        <v>52</v>
      </c>
      <c r="D21" s="3">
        <v>25</v>
      </c>
      <c r="E21" s="5">
        <f t="shared" si="0"/>
        <v>965.2777777777778</v>
      </c>
      <c r="F21" s="3">
        <v>350</v>
      </c>
      <c r="G21" s="5">
        <f t="shared" si="1"/>
        <v>586.6666666666666</v>
      </c>
      <c r="H21" s="3">
        <v>0</v>
      </c>
      <c r="I21" s="5">
        <f t="shared" si="2"/>
        <v>1000</v>
      </c>
      <c r="J21" s="15">
        <f t="shared" si="3"/>
        <v>2551.9444444444443</v>
      </c>
    </row>
    <row r="22" spans="1:10" s="17" customFormat="1" ht="25.5" customHeight="1">
      <c r="A22" s="14" t="s">
        <v>42</v>
      </c>
      <c r="B22" s="7" t="s">
        <v>152</v>
      </c>
      <c r="C22" s="8" t="s">
        <v>153</v>
      </c>
      <c r="D22" s="3">
        <v>25</v>
      </c>
      <c r="E22" s="5">
        <f t="shared" si="0"/>
        <v>965.2777777777778</v>
      </c>
      <c r="F22" s="3">
        <v>180</v>
      </c>
      <c r="G22" s="5">
        <f t="shared" si="1"/>
        <v>813.3333333333334</v>
      </c>
      <c r="H22" s="3">
        <v>195</v>
      </c>
      <c r="I22" s="5">
        <f t="shared" si="2"/>
        <v>729.1666666666666</v>
      </c>
      <c r="J22" s="15">
        <f t="shared" si="3"/>
        <v>2507.777777777778</v>
      </c>
    </row>
    <row r="23" spans="1:10" s="17" customFormat="1" ht="25.5" customHeight="1">
      <c r="A23" s="14" t="s">
        <v>43</v>
      </c>
      <c r="B23" s="7" t="s">
        <v>139</v>
      </c>
      <c r="C23" s="8" t="s">
        <v>67</v>
      </c>
      <c r="D23" s="3">
        <v>10</v>
      </c>
      <c r="E23" s="5">
        <f t="shared" si="0"/>
        <v>986.1111111111112</v>
      </c>
      <c r="F23" s="3">
        <v>315</v>
      </c>
      <c r="G23" s="5">
        <f t="shared" si="1"/>
        <v>633.3333333333333</v>
      </c>
      <c r="H23" s="3">
        <v>90</v>
      </c>
      <c r="I23" s="5">
        <f t="shared" si="2"/>
        <v>875</v>
      </c>
      <c r="J23" s="15">
        <f t="shared" si="3"/>
        <v>2494.4444444444443</v>
      </c>
    </row>
    <row r="24" spans="1:10" s="17" customFormat="1" ht="25.5" customHeight="1">
      <c r="A24" s="14" t="s">
        <v>44</v>
      </c>
      <c r="B24" s="7" t="s">
        <v>161</v>
      </c>
      <c r="C24" s="8" t="s">
        <v>162</v>
      </c>
      <c r="D24" s="3">
        <v>90</v>
      </c>
      <c r="E24" s="5">
        <f t="shared" si="0"/>
        <v>875</v>
      </c>
      <c r="F24" s="3">
        <v>150</v>
      </c>
      <c r="G24" s="5">
        <f t="shared" si="1"/>
        <v>853.3333333333334</v>
      </c>
      <c r="H24" s="3">
        <v>229</v>
      </c>
      <c r="I24" s="5">
        <f t="shared" si="2"/>
        <v>681.9444444444445</v>
      </c>
      <c r="J24" s="15">
        <f t="shared" si="3"/>
        <v>2410.277777777778</v>
      </c>
    </row>
    <row r="25" spans="1:10" s="17" customFormat="1" ht="41.25" customHeight="1">
      <c r="A25" s="14" t="s">
        <v>45</v>
      </c>
      <c r="B25" s="7" t="s">
        <v>159</v>
      </c>
      <c r="C25" s="8" t="s">
        <v>160</v>
      </c>
      <c r="D25" s="3">
        <v>10</v>
      </c>
      <c r="E25" s="5">
        <f t="shared" si="0"/>
        <v>986.1111111111112</v>
      </c>
      <c r="F25" s="3">
        <v>460</v>
      </c>
      <c r="G25" s="5">
        <f t="shared" si="1"/>
        <v>440</v>
      </c>
      <c r="H25" s="3">
        <v>54</v>
      </c>
      <c r="I25" s="5">
        <f t="shared" si="2"/>
        <v>925</v>
      </c>
      <c r="J25" s="15">
        <f t="shared" si="3"/>
        <v>2351.1111111111113</v>
      </c>
    </row>
    <row r="26" spans="1:10" s="17" customFormat="1" ht="25.5" customHeight="1">
      <c r="A26" s="14" t="s">
        <v>46</v>
      </c>
      <c r="B26" s="7" t="s">
        <v>166</v>
      </c>
      <c r="C26" s="8" t="s">
        <v>141</v>
      </c>
      <c r="D26" s="3">
        <v>70</v>
      </c>
      <c r="E26" s="5">
        <f t="shared" si="0"/>
        <v>902.7777777777778</v>
      </c>
      <c r="F26" s="3">
        <v>240</v>
      </c>
      <c r="G26" s="5">
        <f t="shared" si="1"/>
        <v>733.3333333333333</v>
      </c>
      <c r="H26" s="3">
        <v>240</v>
      </c>
      <c r="I26" s="5">
        <f t="shared" si="2"/>
        <v>666.6666666666666</v>
      </c>
      <c r="J26" s="15">
        <f t="shared" si="3"/>
        <v>2302.777777777778</v>
      </c>
    </row>
    <row r="27" spans="1:10" s="17" customFormat="1" ht="44.25" customHeight="1">
      <c r="A27" s="14" t="s">
        <v>57</v>
      </c>
      <c r="B27" s="16" t="s">
        <v>167</v>
      </c>
      <c r="C27" s="8" t="s">
        <v>141</v>
      </c>
      <c r="D27" s="3">
        <v>85</v>
      </c>
      <c r="E27" s="5">
        <f t="shared" si="0"/>
        <v>881.9444444444445</v>
      </c>
      <c r="F27" s="3">
        <v>250</v>
      </c>
      <c r="G27" s="5">
        <f t="shared" si="1"/>
        <v>720</v>
      </c>
      <c r="H27" s="3">
        <v>240</v>
      </c>
      <c r="I27" s="5">
        <f t="shared" si="2"/>
        <v>666.6666666666666</v>
      </c>
      <c r="J27" s="15">
        <f t="shared" si="3"/>
        <v>2268.611111111111</v>
      </c>
    </row>
    <row r="28" spans="1:10" s="17" customFormat="1" ht="25.5" customHeight="1">
      <c r="A28" s="14" t="s">
        <v>58</v>
      </c>
      <c r="B28" s="7" t="s">
        <v>158</v>
      </c>
      <c r="C28" s="8" t="s">
        <v>146</v>
      </c>
      <c r="D28" s="3">
        <v>380</v>
      </c>
      <c r="E28" s="5">
        <f t="shared" si="0"/>
        <v>472.22222222222223</v>
      </c>
      <c r="F28" s="3">
        <v>170</v>
      </c>
      <c r="G28" s="5">
        <f t="shared" si="1"/>
        <v>826.6666666666666</v>
      </c>
      <c r="H28" s="3">
        <v>59</v>
      </c>
      <c r="I28" s="5">
        <f t="shared" si="2"/>
        <v>918.0555555555555</v>
      </c>
      <c r="J28" s="15">
        <f t="shared" si="3"/>
        <v>2216.9444444444443</v>
      </c>
    </row>
    <row r="29" spans="1:10" s="17" customFormat="1" ht="25.5" customHeight="1">
      <c r="A29" s="14" t="s">
        <v>59</v>
      </c>
      <c r="B29" s="7" t="s">
        <v>140</v>
      </c>
      <c r="C29" s="8" t="s">
        <v>141</v>
      </c>
      <c r="D29" s="3">
        <v>65</v>
      </c>
      <c r="E29" s="5">
        <f t="shared" si="0"/>
        <v>909.7222222222222</v>
      </c>
      <c r="F29" s="3">
        <v>350</v>
      </c>
      <c r="G29" s="5">
        <f t="shared" si="1"/>
        <v>586.6666666666666</v>
      </c>
      <c r="H29" s="3">
        <v>230</v>
      </c>
      <c r="I29" s="5">
        <f t="shared" si="2"/>
        <v>680.5555555555555</v>
      </c>
      <c r="J29" s="15">
        <f t="shared" si="3"/>
        <v>2176.9444444444443</v>
      </c>
    </row>
    <row r="30" spans="1:10" s="17" customFormat="1" ht="36.75" customHeight="1">
      <c r="A30" s="14" t="s">
        <v>60</v>
      </c>
      <c r="B30" s="16" t="s">
        <v>187</v>
      </c>
      <c r="C30" s="8" t="s">
        <v>144</v>
      </c>
      <c r="D30" s="3">
        <v>60</v>
      </c>
      <c r="E30" s="5">
        <f t="shared" si="0"/>
        <v>916.6666666666666</v>
      </c>
      <c r="F30" s="3">
        <v>100</v>
      </c>
      <c r="G30" s="5">
        <f t="shared" si="1"/>
        <v>920</v>
      </c>
      <c r="H30" s="3">
        <v>500</v>
      </c>
      <c r="I30" s="5">
        <f t="shared" si="2"/>
        <v>305.5555555555556</v>
      </c>
      <c r="J30" s="15">
        <f t="shared" si="3"/>
        <v>2142.222222222222</v>
      </c>
    </row>
    <row r="31" spans="1:10" s="17" customFormat="1" ht="25.5" customHeight="1">
      <c r="A31" s="14" t="s">
        <v>61</v>
      </c>
      <c r="B31" s="16" t="s">
        <v>168</v>
      </c>
      <c r="C31" s="8" t="s">
        <v>141</v>
      </c>
      <c r="D31" s="3">
        <v>205</v>
      </c>
      <c r="E31" s="5">
        <f t="shared" si="0"/>
        <v>715.2777777777778</v>
      </c>
      <c r="F31" s="3">
        <v>250</v>
      </c>
      <c r="G31" s="5">
        <f t="shared" si="1"/>
        <v>720</v>
      </c>
      <c r="H31" s="3">
        <v>230</v>
      </c>
      <c r="I31" s="5">
        <f t="shared" si="2"/>
        <v>680.5555555555555</v>
      </c>
      <c r="J31" s="15">
        <f t="shared" si="3"/>
        <v>2115.8333333333335</v>
      </c>
    </row>
    <row r="32" spans="1:10" s="17" customFormat="1" ht="25.5" customHeight="1">
      <c r="A32" s="14" t="s">
        <v>62</v>
      </c>
      <c r="B32" s="16" t="s">
        <v>171</v>
      </c>
      <c r="C32" s="8" t="s">
        <v>141</v>
      </c>
      <c r="D32" s="3">
        <v>25</v>
      </c>
      <c r="E32" s="5">
        <f t="shared" si="0"/>
        <v>965.2777777777778</v>
      </c>
      <c r="F32" s="3">
        <v>225</v>
      </c>
      <c r="G32" s="5">
        <f t="shared" si="1"/>
        <v>753.3333333333333</v>
      </c>
      <c r="H32" s="3">
        <v>480</v>
      </c>
      <c r="I32" s="5">
        <f t="shared" si="2"/>
        <v>333.3333333333333</v>
      </c>
      <c r="J32" s="15">
        <f t="shared" si="3"/>
        <v>2051.9444444444443</v>
      </c>
    </row>
    <row r="33" spans="1:10" s="17" customFormat="1" ht="25.5" customHeight="1">
      <c r="A33" s="14" t="s">
        <v>63</v>
      </c>
      <c r="B33" s="7" t="s">
        <v>148</v>
      </c>
      <c r="C33" s="8" t="s">
        <v>149</v>
      </c>
      <c r="D33" s="3">
        <v>45</v>
      </c>
      <c r="E33" s="5">
        <f t="shared" si="0"/>
        <v>937.5</v>
      </c>
      <c r="F33" s="3">
        <v>685</v>
      </c>
      <c r="G33" s="5">
        <f t="shared" si="1"/>
        <v>140</v>
      </c>
      <c r="H33" s="3">
        <v>100</v>
      </c>
      <c r="I33" s="5">
        <f t="shared" si="2"/>
        <v>861.1111111111112</v>
      </c>
      <c r="J33" s="15">
        <f t="shared" si="3"/>
        <v>1938.6111111111113</v>
      </c>
    </row>
    <row r="34" spans="1:10" s="17" customFormat="1" ht="25.5" customHeight="1">
      <c r="A34" s="14" t="s">
        <v>70</v>
      </c>
      <c r="B34" s="7" t="s">
        <v>183</v>
      </c>
      <c r="C34" s="8" t="s">
        <v>144</v>
      </c>
      <c r="D34" s="3">
        <v>225</v>
      </c>
      <c r="E34" s="5">
        <f t="shared" si="0"/>
        <v>687.5</v>
      </c>
      <c r="F34" s="3">
        <v>640</v>
      </c>
      <c r="G34" s="5">
        <f t="shared" si="1"/>
        <v>200</v>
      </c>
      <c r="H34" s="3">
        <v>6</v>
      </c>
      <c r="I34" s="5">
        <f t="shared" si="2"/>
        <v>991.6666666666667</v>
      </c>
      <c r="J34" s="15">
        <f t="shared" si="3"/>
        <v>1879.1666666666667</v>
      </c>
    </row>
    <row r="35" spans="1:10" s="17" customFormat="1" ht="25.5" customHeight="1">
      <c r="A35" s="14" t="s">
        <v>71</v>
      </c>
      <c r="B35" s="7" t="s">
        <v>145</v>
      </c>
      <c r="C35" s="8" t="s">
        <v>146</v>
      </c>
      <c r="D35" s="3">
        <v>620</v>
      </c>
      <c r="E35" s="5">
        <f t="shared" si="0"/>
        <v>138.88888888888889</v>
      </c>
      <c r="F35" s="3">
        <v>235</v>
      </c>
      <c r="G35" s="5">
        <f t="shared" si="1"/>
        <v>740</v>
      </c>
      <c r="H35" s="3">
        <v>59</v>
      </c>
      <c r="I35" s="5">
        <f t="shared" si="2"/>
        <v>918.0555555555555</v>
      </c>
      <c r="J35" s="15">
        <f t="shared" si="3"/>
        <v>1796.9444444444446</v>
      </c>
    </row>
    <row r="36" spans="1:10" s="17" customFormat="1" ht="25.5" customHeight="1">
      <c r="A36" s="14" t="s">
        <v>72</v>
      </c>
      <c r="B36" s="16" t="s">
        <v>177</v>
      </c>
      <c r="C36" s="8" t="s">
        <v>178</v>
      </c>
      <c r="D36" s="3">
        <v>881</v>
      </c>
      <c r="E36" s="5">
        <v>1</v>
      </c>
      <c r="F36" s="3">
        <v>240</v>
      </c>
      <c r="G36" s="5">
        <f t="shared" si="1"/>
        <v>733.3333333333333</v>
      </c>
      <c r="H36" s="3">
        <v>2</v>
      </c>
      <c r="I36" s="5">
        <f t="shared" si="2"/>
        <v>997.2222222222223</v>
      </c>
      <c r="J36" s="15">
        <f t="shared" si="3"/>
        <v>1731.5555555555557</v>
      </c>
    </row>
    <row r="37" spans="1:10" s="17" customFormat="1" ht="25.5" customHeight="1">
      <c r="A37" s="14" t="s">
        <v>73</v>
      </c>
      <c r="B37" s="16" t="s">
        <v>176</v>
      </c>
      <c r="C37" s="8" t="s">
        <v>149</v>
      </c>
      <c r="D37" s="3">
        <v>157</v>
      </c>
      <c r="E37" s="5">
        <f aca="true" t="shared" si="4" ref="E37:E46">((720+0-D37)/720)*1000</f>
        <v>781.9444444444445</v>
      </c>
      <c r="F37" s="3">
        <v>1190</v>
      </c>
      <c r="G37" s="5">
        <v>1</v>
      </c>
      <c r="H37" s="3">
        <v>50</v>
      </c>
      <c r="I37" s="5">
        <f t="shared" si="2"/>
        <v>930.5555555555555</v>
      </c>
      <c r="J37" s="15">
        <f t="shared" si="3"/>
        <v>1713.5</v>
      </c>
    </row>
    <row r="38" spans="1:10" s="17" customFormat="1" ht="25.5" customHeight="1">
      <c r="A38" s="14" t="s">
        <v>74</v>
      </c>
      <c r="B38" s="7" t="s">
        <v>143</v>
      </c>
      <c r="C38" s="8" t="s">
        <v>144</v>
      </c>
      <c r="D38" s="3">
        <v>225</v>
      </c>
      <c r="E38" s="5">
        <f t="shared" si="4"/>
        <v>687.5</v>
      </c>
      <c r="F38" s="3">
        <v>140</v>
      </c>
      <c r="G38" s="5">
        <f>((750+40-F38)/750)*1000</f>
        <v>866.6666666666667</v>
      </c>
      <c r="H38" s="3">
        <v>685</v>
      </c>
      <c r="I38" s="5">
        <f t="shared" si="2"/>
        <v>48.611111111111114</v>
      </c>
      <c r="J38" s="15">
        <f t="shared" si="3"/>
        <v>1602.7777777777778</v>
      </c>
    </row>
    <row r="39" spans="1:10" s="17" customFormat="1" ht="25.5" customHeight="1">
      <c r="A39" s="14" t="s">
        <v>75</v>
      </c>
      <c r="B39" s="7" t="s">
        <v>155</v>
      </c>
      <c r="C39" s="8" t="s">
        <v>156</v>
      </c>
      <c r="D39" s="3">
        <v>260</v>
      </c>
      <c r="E39" s="5">
        <f t="shared" si="4"/>
        <v>638.8888888888888</v>
      </c>
      <c r="F39" s="3">
        <v>630</v>
      </c>
      <c r="G39" s="5">
        <f>((750+40-F39)/750)*1000</f>
        <v>213.33333333333334</v>
      </c>
      <c r="H39" s="3">
        <v>230</v>
      </c>
      <c r="I39" s="5">
        <f t="shared" si="2"/>
        <v>680.5555555555555</v>
      </c>
      <c r="J39" s="15">
        <f t="shared" si="3"/>
        <v>1532.7777777777778</v>
      </c>
    </row>
    <row r="40" spans="1:10" s="17" customFormat="1" ht="25.5" customHeight="1">
      <c r="A40" s="14" t="s">
        <v>82</v>
      </c>
      <c r="B40" s="7" t="s">
        <v>182</v>
      </c>
      <c r="C40" s="8" t="s">
        <v>144</v>
      </c>
      <c r="D40" s="3">
        <v>90</v>
      </c>
      <c r="E40" s="5">
        <f t="shared" si="4"/>
        <v>875</v>
      </c>
      <c r="F40" s="3">
        <v>560</v>
      </c>
      <c r="G40" s="5">
        <f>((750+40-F40)/750)*1000</f>
        <v>306.66666666666663</v>
      </c>
      <c r="H40" s="3">
        <v>490</v>
      </c>
      <c r="I40" s="5">
        <f t="shared" si="2"/>
        <v>319.4444444444444</v>
      </c>
      <c r="J40" s="15">
        <f t="shared" si="3"/>
        <v>1501.111111111111</v>
      </c>
    </row>
    <row r="41" spans="1:10" s="17" customFormat="1" ht="25.5" customHeight="1">
      <c r="A41" s="14" t="s">
        <v>83</v>
      </c>
      <c r="B41" s="7" t="s">
        <v>164</v>
      </c>
      <c r="C41" s="8" t="s">
        <v>165</v>
      </c>
      <c r="D41" s="3">
        <v>35</v>
      </c>
      <c r="E41" s="5">
        <f t="shared" si="4"/>
        <v>951.3888888888888</v>
      </c>
      <c r="F41" s="3">
        <v>685</v>
      </c>
      <c r="G41" s="5">
        <f>((750+40-F41)/750)*1000</f>
        <v>140</v>
      </c>
      <c r="H41" s="3">
        <v>480</v>
      </c>
      <c r="I41" s="5">
        <f t="shared" si="2"/>
        <v>333.3333333333333</v>
      </c>
      <c r="J41" s="15">
        <f t="shared" si="3"/>
        <v>1424.7222222222222</v>
      </c>
    </row>
    <row r="42" spans="1:10" s="17" customFormat="1" ht="25.5" customHeight="1">
      <c r="A42" s="14" t="s">
        <v>86</v>
      </c>
      <c r="B42" s="7" t="s">
        <v>186</v>
      </c>
      <c r="C42" s="8" t="s">
        <v>156</v>
      </c>
      <c r="D42" s="3">
        <v>280</v>
      </c>
      <c r="E42" s="5">
        <f t="shared" si="4"/>
        <v>611.1111111111112</v>
      </c>
      <c r="F42" s="3">
        <v>810</v>
      </c>
      <c r="G42" s="5">
        <v>1</v>
      </c>
      <c r="H42" s="3">
        <v>189</v>
      </c>
      <c r="I42" s="5">
        <f t="shared" si="2"/>
        <v>737.5</v>
      </c>
      <c r="J42" s="15">
        <f t="shared" si="3"/>
        <v>1349.6111111111113</v>
      </c>
    </row>
    <row r="43" spans="1:10" s="17" customFormat="1" ht="25.5" customHeight="1">
      <c r="A43" s="14" t="s">
        <v>87</v>
      </c>
      <c r="B43" s="16" t="s">
        <v>172</v>
      </c>
      <c r="C43" s="8" t="s">
        <v>173</v>
      </c>
      <c r="D43" s="3">
        <v>50</v>
      </c>
      <c r="E43" s="5">
        <f t="shared" si="4"/>
        <v>930.5555555555555</v>
      </c>
      <c r="F43" s="3">
        <v>870</v>
      </c>
      <c r="G43" s="5">
        <v>1</v>
      </c>
      <c r="H43" s="3">
        <v>438</v>
      </c>
      <c r="I43" s="5">
        <f t="shared" si="2"/>
        <v>391.6666666666667</v>
      </c>
      <c r="J43" s="15">
        <f t="shared" si="3"/>
        <v>1323.2222222222222</v>
      </c>
    </row>
    <row r="44" spans="1:10" s="17" customFormat="1" ht="25.5" customHeight="1">
      <c r="A44" s="14" t="s">
        <v>88</v>
      </c>
      <c r="B44" s="7" t="s">
        <v>163</v>
      </c>
      <c r="C44" s="8" t="s">
        <v>144</v>
      </c>
      <c r="D44" s="3">
        <v>135</v>
      </c>
      <c r="E44" s="5">
        <f t="shared" si="4"/>
        <v>812.5</v>
      </c>
      <c r="F44" s="3">
        <v>690</v>
      </c>
      <c r="G44" s="5">
        <f>((750+40-F44)/750)*1000</f>
        <v>133.33333333333334</v>
      </c>
      <c r="H44" s="3">
        <v>490</v>
      </c>
      <c r="I44" s="5">
        <f t="shared" si="2"/>
        <v>319.4444444444444</v>
      </c>
      <c r="J44" s="15">
        <f t="shared" si="3"/>
        <v>1265.2777777777778</v>
      </c>
    </row>
    <row r="45" spans="1:10" s="17" customFormat="1" ht="25.5" customHeight="1">
      <c r="A45" s="14" t="s">
        <v>96</v>
      </c>
      <c r="B45" s="7" t="s">
        <v>150</v>
      </c>
      <c r="C45" s="8" t="s">
        <v>141</v>
      </c>
      <c r="D45" s="3">
        <v>355</v>
      </c>
      <c r="E45" s="5">
        <f t="shared" si="4"/>
        <v>506.9444444444444</v>
      </c>
      <c r="F45" s="3">
        <v>755</v>
      </c>
      <c r="G45" s="5">
        <f>((750+40-F45)/750)*1000</f>
        <v>46.66666666666667</v>
      </c>
      <c r="H45" s="3">
        <v>335</v>
      </c>
      <c r="I45" s="5">
        <f t="shared" si="2"/>
        <v>534.7222222222222</v>
      </c>
      <c r="J45" s="15">
        <f t="shared" si="3"/>
        <v>1088.3333333333333</v>
      </c>
    </row>
    <row r="46" spans="1:10" s="17" customFormat="1" ht="25.5" customHeight="1">
      <c r="A46" s="14" t="s">
        <v>97</v>
      </c>
      <c r="B46" s="7" t="s">
        <v>151</v>
      </c>
      <c r="C46" s="8" t="s">
        <v>67</v>
      </c>
      <c r="D46" s="3">
        <v>345</v>
      </c>
      <c r="E46" s="5">
        <f t="shared" si="4"/>
        <v>520.8333333333334</v>
      </c>
      <c r="F46" s="3">
        <v>1080</v>
      </c>
      <c r="G46" s="5">
        <v>1</v>
      </c>
      <c r="H46" s="3">
        <v>435</v>
      </c>
      <c r="I46" s="5">
        <f t="shared" si="2"/>
        <v>395.8333333333333</v>
      </c>
      <c r="J46" s="15">
        <f t="shared" si="3"/>
        <v>917.6666666666667</v>
      </c>
    </row>
    <row r="47" spans="1:10" s="17" customFormat="1" ht="25.5" customHeight="1">
      <c r="A47" s="14" t="s">
        <v>98</v>
      </c>
      <c r="B47" s="16" t="s">
        <v>181</v>
      </c>
      <c r="C47" s="8" t="s">
        <v>146</v>
      </c>
      <c r="D47" s="3">
        <v>916</v>
      </c>
      <c r="E47" s="5">
        <v>1</v>
      </c>
      <c r="F47" s="3">
        <v>700</v>
      </c>
      <c r="G47" s="5">
        <f>((750+40-F47)/750)*1000</f>
        <v>120</v>
      </c>
      <c r="H47" s="3">
        <v>215</v>
      </c>
      <c r="I47" s="5">
        <f t="shared" si="2"/>
        <v>701.3888888888888</v>
      </c>
      <c r="J47" s="15">
        <f t="shared" si="3"/>
        <v>822.3888888888888</v>
      </c>
    </row>
    <row r="48" spans="1:10" s="17" customFormat="1" ht="25.5" customHeight="1">
      <c r="A48" s="14" t="s">
        <v>99</v>
      </c>
      <c r="B48" s="7" t="s">
        <v>147</v>
      </c>
      <c r="C48" s="8" t="s">
        <v>67</v>
      </c>
      <c r="D48" s="3">
        <v>850</v>
      </c>
      <c r="E48" s="5">
        <v>1</v>
      </c>
      <c r="F48" s="3">
        <v>1080</v>
      </c>
      <c r="G48" s="5">
        <v>1</v>
      </c>
      <c r="H48" s="3">
        <v>275</v>
      </c>
      <c r="I48" s="5">
        <f t="shared" si="2"/>
        <v>618.0555555555555</v>
      </c>
      <c r="J48" s="15">
        <f t="shared" si="3"/>
        <v>620.0555555555555</v>
      </c>
    </row>
    <row r="49" spans="1:10" ht="12.75" customHeight="1">
      <c r="A49" s="9"/>
      <c r="B49" s="11"/>
      <c r="C49" s="9"/>
      <c r="D49" s="24" t="s">
        <v>136</v>
      </c>
      <c r="E49" s="24"/>
      <c r="F49" s="24" t="s">
        <v>135</v>
      </c>
      <c r="G49" s="24"/>
      <c r="H49" s="24" t="s">
        <v>136</v>
      </c>
      <c r="I49" s="24"/>
      <c r="J49" s="10"/>
    </row>
  </sheetData>
  <sheetProtection/>
  <mergeCells count="16">
    <mergeCell ref="D49:E49"/>
    <mergeCell ref="F49:G49"/>
    <mergeCell ref="H49:I49"/>
    <mergeCell ref="A1:J1"/>
    <mergeCell ref="A2:J2"/>
    <mergeCell ref="A4:J4"/>
    <mergeCell ref="A6:J6"/>
    <mergeCell ref="C9:C10"/>
    <mergeCell ref="B9:B10"/>
    <mergeCell ref="A9:A10"/>
    <mergeCell ref="A3:J3"/>
    <mergeCell ref="G8:J8"/>
    <mergeCell ref="D9:E9"/>
    <mergeCell ref="F9:G9"/>
    <mergeCell ref="H9:I9"/>
    <mergeCell ref="J9:J10"/>
  </mergeCells>
  <printOptions horizontalCentered="1"/>
  <pageMargins left="0.3937007874015748" right="0.3937007874015748" top="0.3937007874015748" bottom="0.3937007874015748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2"/>
  <sheetViews>
    <sheetView zoomScalePageLayoutView="0" workbookViewId="0" topLeftCell="A1">
      <selection activeCell="M60" sqref="M60"/>
    </sheetView>
  </sheetViews>
  <sheetFormatPr defaultColWidth="9.00390625" defaultRowHeight="12.75"/>
  <cols>
    <col min="1" max="1" width="4.625" style="1" customWidth="1"/>
    <col min="2" max="2" width="23.625" style="6" customWidth="1"/>
    <col min="3" max="3" width="19.75390625" style="1" customWidth="1"/>
    <col min="4" max="4" width="7.00390625" style="2" customWidth="1"/>
    <col min="5" max="5" width="7.00390625" style="4" customWidth="1"/>
    <col min="6" max="6" width="7.00390625" style="2" customWidth="1"/>
    <col min="7" max="7" width="7.00390625" style="4" customWidth="1"/>
    <col min="8" max="8" width="7.00390625" style="2" customWidth="1"/>
    <col min="9" max="10" width="7.00390625" style="4" customWidth="1"/>
  </cols>
  <sheetData>
    <row r="1" spans="1:10" ht="30">
      <c r="A1" s="25" t="s">
        <v>23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58.5" customHeight="1">
      <c r="A2" s="26" t="s">
        <v>24</v>
      </c>
      <c r="B2" s="26"/>
      <c r="C2" s="26"/>
      <c r="D2" s="26"/>
      <c r="E2" s="26"/>
      <c r="F2" s="26"/>
      <c r="G2" s="26"/>
      <c r="H2" s="26"/>
      <c r="I2" s="26"/>
      <c r="J2" s="26"/>
    </row>
    <row r="3" spans="1:10" ht="27.75" customHeight="1">
      <c r="A3" s="19" t="s">
        <v>25</v>
      </c>
      <c r="B3" s="19"/>
      <c r="C3" s="19"/>
      <c r="D3" s="19"/>
      <c r="E3" s="19"/>
      <c r="F3" s="19"/>
      <c r="G3" s="19"/>
      <c r="H3" s="19"/>
      <c r="I3" s="19"/>
      <c r="J3" s="19"/>
    </row>
    <row r="4" spans="1:10" ht="36.75" customHeight="1">
      <c r="A4" s="27" t="s">
        <v>26</v>
      </c>
      <c r="B4" s="27"/>
      <c r="C4" s="27"/>
      <c r="D4" s="27"/>
      <c r="E4" s="27"/>
      <c r="F4" s="27"/>
      <c r="G4" s="27"/>
      <c r="H4" s="27"/>
      <c r="I4" s="27"/>
      <c r="J4" s="27"/>
    </row>
    <row r="6" spans="1:10" ht="27">
      <c r="A6" s="28" t="s">
        <v>7</v>
      </c>
      <c r="B6" s="28"/>
      <c r="C6" s="28"/>
      <c r="D6" s="28"/>
      <c r="E6" s="28"/>
      <c r="F6" s="28"/>
      <c r="G6" s="28"/>
      <c r="H6" s="28"/>
      <c r="I6" s="28"/>
      <c r="J6" s="28"/>
    </row>
    <row r="7" ht="6" customHeight="1"/>
    <row r="8" spans="7:10" ht="24.75" customHeight="1">
      <c r="G8" s="20" t="s">
        <v>10</v>
      </c>
      <c r="H8" s="21"/>
      <c r="I8" s="21"/>
      <c r="J8" s="21"/>
    </row>
    <row r="9" spans="1:10" ht="12.75">
      <c r="A9" s="29" t="s">
        <v>0</v>
      </c>
      <c r="B9" s="22" t="s">
        <v>9</v>
      </c>
      <c r="C9" s="22" t="s">
        <v>27</v>
      </c>
      <c r="D9" s="22" t="s">
        <v>1</v>
      </c>
      <c r="E9" s="22"/>
      <c r="F9" s="22" t="s">
        <v>4</v>
      </c>
      <c r="G9" s="22"/>
      <c r="H9" s="22" t="s">
        <v>5</v>
      </c>
      <c r="I9" s="22"/>
      <c r="J9" s="23" t="s">
        <v>8</v>
      </c>
    </row>
    <row r="10" spans="1:10" ht="12.75">
      <c r="A10" s="29"/>
      <c r="B10" s="22"/>
      <c r="C10" s="22"/>
      <c r="D10" s="13" t="s">
        <v>2</v>
      </c>
      <c r="E10" s="12" t="s">
        <v>3</v>
      </c>
      <c r="F10" s="13" t="s">
        <v>2</v>
      </c>
      <c r="G10" s="12" t="s">
        <v>3</v>
      </c>
      <c r="H10" s="13" t="s">
        <v>2</v>
      </c>
      <c r="I10" s="12" t="s">
        <v>3</v>
      </c>
      <c r="J10" s="23"/>
    </row>
    <row r="11" spans="1:10" s="17" customFormat="1" ht="25.5" customHeight="1">
      <c r="A11" s="14" t="s">
        <v>13</v>
      </c>
      <c r="B11" s="7" t="s">
        <v>54</v>
      </c>
      <c r="C11" s="8" t="s">
        <v>55</v>
      </c>
      <c r="D11" s="3">
        <v>0</v>
      </c>
      <c r="E11" s="5">
        <f aca="true" t="shared" si="0" ref="E11:E42">((870+0-D11)/870)*1000</f>
        <v>1000</v>
      </c>
      <c r="F11" s="3">
        <v>25</v>
      </c>
      <c r="G11" s="5">
        <f aca="true" t="shared" si="1" ref="G11:G49">((750+0-F11)/750)*1000</f>
        <v>966.6666666666666</v>
      </c>
      <c r="H11" s="3">
        <v>0</v>
      </c>
      <c r="I11" s="5">
        <f aca="true" t="shared" si="2" ref="I11:I42">((1080+0-H11)/1080)*1000</f>
        <v>1000</v>
      </c>
      <c r="J11" s="15">
        <f aca="true" t="shared" si="3" ref="J11:J42">I11+G11+E11</f>
        <v>2966.6666666666665</v>
      </c>
    </row>
    <row r="12" spans="1:10" s="17" customFormat="1" ht="25.5" customHeight="1">
      <c r="A12" s="14" t="s">
        <v>14</v>
      </c>
      <c r="B12" s="7" t="s">
        <v>79</v>
      </c>
      <c r="C12" s="8" t="s">
        <v>55</v>
      </c>
      <c r="D12" s="3">
        <v>25</v>
      </c>
      <c r="E12" s="5">
        <f t="shared" si="0"/>
        <v>971.264367816092</v>
      </c>
      <c r="F12" s="3">
        <v>0</v>
      </c>
      <c r="G12" s="5">
        <f t="shared" si="1"/>
        <v>1000</v>
      </c>
      <c r="H12" s="3">
        <v>90</v>
      </c>
      <c r="I12" s="5">
        <f t="shared" si="2"/>
        <v>916.6666666666666</v>
      </c>
      <c r="J12" s="15">
        <f t="shared" si="3"/>
        <v>2887.9310344827586</v>
      </c>
    </row>
    <row r="13" spans="1:10" s="17" customFormat="1" ht="25.5" customHeight="1">
      <c r="A13" s="14"/>
      <c r="B13" s="7" t="s">
        <v>84</v>
      </c>
      <c r="C13" s="8" t="s">
        <v>85</v>
      </c>
      <c r="D13" s="3">
        <v>25</v>
      </c>
      <c r="E13" s="5">
        <f t="shared" si="0"/>
        <v>971.264367816092</v>
      </c>
      <c r="F13" s="3">
        <v>0</v>
      </c>
      <c r="G13" s="5">
        <f t="shared" si="1"/>
        <v>1000</v>
      </c>
      <c r="H13" s="3">
        <v>90</v>
      </c>
      <c r="I13" s="5">
        <f t="shared" si="2"/>
        <v>916.6666666666666</v>
      </c>
      <c r="J13" s="15">
        <f t="shared" si="3"/>
        <v>2887.9310344827586</v>
      </c>
    </row>
    <row r="14" spans="1:10" s="17" customFormat="1" ht="25.5" customHeight="1">
      <c r="A14" s="14" t="s">
        <v>16</v>
      </c>
      <c r="B14" s="7" t="s">
        <v>56</v>
      </c>
      <c r="C14" s="8" t="s">
        <v>32</v>
      </c>
      <c r="D14" s="3">
        <v>0</v>
      </c>
      <c r="E14" s="5">
        <f t="shared" si="0"/>
        <v>1000</v>
      </c>
      <c r="F14" s="3">
        <v>60</v>
      </c>
      <c r="G14" s="5">
        <f t="shared" si="1"/>
        <v>920</v>
      </c>
      <c r="H14" s="3">
        <v>80</v>
      </c>
      <c r="I14" s="5">
        <f t="shared" si="2"/>
        <v>925.925925925926</v>
      </c>
      <c r="J14" s="15">
        <f t="shared" si="3"/>
        <v>2845.925925925926</v>
      </c>
    </row>
    <row r="15" spans="1:10" s="17" customFormat="1" ht="25.5" customHeight="1">
      <c r="A15" s="14" t="s">
        <v>17</v>
      </c>
      <c r="B15" s="7" t="s">
        <v>80</v>
      </c>
      <c r="C15" s="8" t="s">
        <v>29</v>
      </c>
      <c r="D15" s="3">
        <v>0</v>
      </c>
      <c r="E15" s="5">
        <f t="shared" si="0"/>
        <v>1000</v>
      </c>
      <c r="F15" s="3">
        <v>120</v>
      </c>
      <c r="G15" s="5">
        <f t="shared" si="1"/>
        <v>840</v>
      </c>
      <c r="H15" s="3">
        <v>10</v>
      </c>
      <c r="I15" s="5">
        <f t="shared" si="2"/>
        <v>990.7407407407406</v>
      </c>
      <c r="J15" s="15">
        <f t="shared" si="3"/>
        <v>2830.740740740741</v>
      </c>
    </row>
    <row r="16" spans="1:10" s="17" customFormat="1" ht="25.5" customHeight="1">
      <c r="A16" s="14" t="s">
        <v>18</v>
      </c>
      <c r="B16" s="7" t="s">
        <v>126</v>
      </c>
      <c r="C16" s="8" t="s">
        <v>55</v>
      </c>
      <c r="D16" s="3">
        <v>120</v>
      </c>
      <c r="E16" s="5">
        <f t="shared" si="0"/>
        <v>862.0689655172413</v>
      </c>
      <c r="F16" s="3">
        <v>25</v>
      </c>
      <c r="G16" s="5">
        <f t="shared" si="1"/>
        <v>966.6666666666666</v>
      </c>
      <c r="H16" s="3">
        <v>5</v>
      </c>
      <c r="I16" s="5">
        <f t="shared" si="2"/>
        <v>995.3703703703703</v>
      </c>
      <c r="J16" s="15">
        <f t="shared" si="3"/>
        <v>2824.1060025542783</v>
      </c>
    </row>
    <row r="17" spans="1:10" s="17" customFormat="1" ht="25.5" customHeight="1">
      <c r="A17" s="14" t="s">
        <v>19</v>
      </c>
      <c r="B17" s="7" t="s">
        <v>125</v>
      </c>
      <c r="C17" s="8" t="s">
        <v>55</v>
      </c>
      <c r="D17" s="3">
        <v>120</v>
      </c>
      <c r="E17" s="5">
        <f t="shared" si="0"/>
        <v>862.0689655172413</v>
      </c>
      <c r="F17" s="3">
        <v>25</v>
      </c>
      <c r="G17" s="5">
        <f t="shared" si="1"/>
        <v>966.6666666666666</v>
      </c>
      <c r="H17" s="3">
        <v>7</v>
      </c>
      <c r="I17" s="5">
        <f t="shared" si="2"/>
        <v>993.5185185185185</v>
      </c>
      <c r="J17" s="15">
        <f t="shared" si="3"/>
        <v>2822.2541507024266</v>
      </c>
    </row>
    <row r="18" spans="1:10" s="17" customFormat="1" ht="25.5" customHeight="1">
      <c r="A18" s="14" t="s">
        <v>20</v>
      </c>
      <c r="B18" s="7" t="s">
        <v>49</v>
      </c>
      <c r="C18" s="8" t="s">
        <v>29</v>
      </c>
      <c r="D18" s="3">
        <v>40</v>
      </c>
      <c r="E18" s="5">
        <f t="shared" si="0"/>
        <v>954.0229885057471</v>
      </c>
      <c r="F18" s="3">
        <v>130</v>
      </c>
      <c r="G18" s="5">
        <f t="shared" si="1"/>
        <v>826.6666666666666</v>
      </c>
      <c r="H18" s="3">
        <v>75</v>
      </c>
      <c r="I18" s="5">
        <f t="shared" si="2"/>
        <v>930.5555555555555</v>
      </c>
      <c r="J18" s="15">
        <f t="shared" si="3"/>
        <v>2711.245210727969</v>
      </c>
    </row>
    <row r="19" spans="1:10" s="17" customFormat="1" ht="25.5" customHeight="1">
      <c r="A19" s="14" t="s">
        <v>21</v>
      </c>
      <c r="B19" s="7" t="s">
        <v>33</v>
      </c>
      <c r="C19" s="8" t="s">
        <v>32</v>
      </c>
      <c r="D19" s="3">
        <v>162</v>
      </c>
      <c r="E19" s="5">
        <f t="shared" si="0"/>
        <v>813.7931034482758</v>
      </c>
      <c r="F19" s="3">
        <v>90</v>
      </c>
      <c r="G19" s="5">
        <f t="shared" si="1"/>
        <v>880</v>
      </c>
      <c r="H19" s="3">
        <v>20</v>
      </c>
      <c r="I19" s="5">
        <f t="shared" si="2"/>
        <v>981.4814814814815</v>
      </c>
      <c r="J19" s="15">
        <f t="shared" si="3"/>
        <v>2675.274584929757</v>
      </c>
    </row>
    <row r="20" spans="1:10" s="17" customFormat="1" ht="25.5" customHeight="1">
      <c r="A20" s="14" t="s">
        <v>22</v>
      </c>
      <c r="B20" s="7" t="s">
        <v>127</v>
      </c>
      <c r="C20" s="8" t="s">
        <v>128</v>
      </c>
      <c r="D20" s="3">
        <v>55</v>
      </c>
      <c r="E20" s="5">
        <f t="shared" si="0"/>
        <v>936.7816091954023</v>
      </c>
      <c r="F20" s="3">
        <v>145</v>
      </c>
      <c r="G20" s="5">
        <f t="shared" si="1"/>
        <v>806.6666666666666</v>
      </c>
      <c r="H20" s="3">
        <v>76</v>
      </c>
      <c r="I20" s="5">
        <f t="shared" si="2"/>
        <v>929.6296296296296</v>
      </c>
      <c r="J20" s="15">
        <f t="shared" si="3"/>
        <v>2673.0779054916984</v>
      </c>
    </row>
    <row r="21" spans="1:10" s="17" customFormat="1" ht="25.5" customHeight="1">
      <c r="A21" s="14" t="s">
        <v>41</v>
      </c>
      <c r="B21" s="7" t="s">
        <v>131</v>
      </c>
      <c r="C21" s="8" t="s">
        <v>65</v>
      </c>
      <c r="D21" s="3">
        <v>55</v>
      </c>
      <c r="E21" s="5">
        <f t="shared" si="0"/>
        <v>936.7816091954023</v>
      </c>
      <c r="F21" s="3">
        <v>145</v>
      </c>
      <c r="G21" s="5">
        <f t="shared" si="1"/>
        <v>806.6666666666666</v>
      </c>
      <c r="H21" s="3">
        <v>90</v>
      </c>
      <c r="I21" s="5">
        <f t="shared" si="2"/>
        <v>916.6666666666666</v>
      </c>
      <c r="J21" s="15">
        <f t="shared" si="3"/>
        <v>2660.114942528736</v>
      </c>
    </row>
    <row r="22" spans="1:10" s="17" customFormat="1" ht="25.5" customHeight="1">
      <c r="A22" s="14" t="s">
        <v>42</v>
      </c>
      <c r="B22" s="7" t="s">
        <v>110</v>
      </c>
      <c r="C22" s="8" t="s">
        <v>29</v>
      </c>
      <c r="D22" s="3">
        <v>0</v>
      </c>
      <c r="E22" s="5">
        <f t="shared" si="0"/>
        <v>1000</v>
      </c>
      <c r="F22" s="3">
        <v>280</v>
      </c>
      <c r="G22" s="5">
        <f t="shared" si="1"/>
        <v>626.6666666666667</v>
      </c>
      <c r="H22" s="3">
        <v>8</v>
      </c>
      <c r="I22" s="5">
        <f t="shared" si="2"/>
        <v>992.5925925925926</v>
      </c>
      <c r="J22" s="15">
        <f t="shared" si="3"/>
        <v>2619.259259259259</v>
      </c>
    </row>
    <row r="23" spans="1:10" s="17" customFormat="1" ht="25.5" customHeight="1">
      <c r="A23" s="14" t="s">
        <v>43</v>
      </c>
      <c r="B23" s="7" t="s">
        <v>64</v>
      </c>
      <c r="C23" s="8" t="s">
        <v>65</v>
      </c>
      <c r="D23" s="3">
        <v>25</v>
      </c>
      <c r="E23" s="5">
        <f t="shared" si="0"/>
        <v>971.264367816092</v>
      </c>
      <c r="F23" s="3">
        <v>210</v>
      </c>
      <c r="G23" s="5">
        <f t="shared" si="1"/>
        <v>720</v>
      </c>
      <c r="H23" s="3">
        <v>80</v>
      </c>
      <c r="I23" s="5">
        <f t="shared" si="2"/>
        <v>925.925925925926</v>
      </c>
      <c r="J23" s="15">
        <f t="shared" si="3"/>
        <v>2617.190293742018</v>
      </c>
    </row>
    <row r="24" spans="1:10" s="17" customFormat="1" ht="25.5" customHeight="1">
      <c r="A24" s="14" t="s">
        <v>44</v>
      </c>
      <c r="B24" s="7" t="s">
        <v>28</v>
      </c>
      <c r="C24" s="8" t="s">
        <v>29</v>
      </c>
      <c r="D24" s="3">
        <v>0</v>
      </c>
      <c r="E24" s="5">
        <f t="shared" si="0"/>
        <v>1000</v>
      </c>
      <c r="F24" s="3">
        <v>200</v>
      </c>
      <c r="G24" s="5">
        <f t="shared" si="1"/>
        <v>733.3333333333333</v>
      </c>
      <c r="H24" s="3">
        <v>135</v>
      </c>
      <c r="I24" s="5">
        <f t="shared" si="2"/>
        <v>875</v>
      </c>
      <c r="J24" s="15">
        <f t="shared" si="3"/>
        <v>2608.333333333333</v>
      </c>
    </row>
    <row r="25" spans="1:10" s="17" customFormat="1" ht="25.5" customHeight="1">
      <c r="A25" s="14" t="s">
        <v>45</v>
      </c>
      <c r="B25" s="7" t="s">
        <v>91</v>
      </c>
      <c r="C25" s="8" t="s">
        <v>29</v>
      </c>
      <c r="D25" s="3">
        <v>0</v>
      </c>
      <c r="E25" s="5">
        <f t="shared" si="0"/>
        <v>1000</v>
      </c>
      <c r="F25" s="3">
        <v>280</v>
      </c>
      <c r="G25" s="5">
        <f t="shared" si="1"/>
        <v>626.6666666666667</v>
      </c>
      <c r="H25" s="3">
        <v>30</v>
      </c>
      <c r="I25" s="5">
        <f t="shared" si="2"/>
        <v>972.2222222222222</v>
      </c>
      <c r="J25" s="15">
        <f t="shared" si="3"/>
        <v>2598.8888888888887</v>
      </c>
    </row>
    <row r="26" spans="1:10" s="17" customFormat="1" ht="25.5" customHeight="1">
      <c r="A26" s="14" t="s">
        <v>46</v>
      </c>
      <c r="B26" s="7" t="s">
        <v>124</v>
      </c>
      <c r="C26" s="8" t="s">
        <v>55</v>
      </c>
      <c r="D26" s="3">
        <v>180</v>
      </c>
      <c r="E26" s="5">
        <f t="shared" si="0"/>
        <v>793.1034482758621</v>
      </c>
      <c r="F26" s="3">
        <v>145</v>
      </c>
      <c r="G26" s="5">
        <f t="shared" si="1"/>
        <v>806.6666666666666</v>
      </c>
      <c r="H26" s="3">
        <v>7</v>
      </c>
      <c r="I26" s="5">
        <f t="shared" si="2"/>
        <v>993.5185185185185</v>
      </c>
      <c r="J26" s="15">
        <f t="shared" si="3"/>
        <v>2593.2886334610475</v>
      </c>
    </row>
    <row r="27" spans="1:10" s="17" customFormat="1" ht="25.5" customHeight="1">
      <c r="A27" s="14" t="s">
        <v>57</v>
      </c>
      <c r="B27" s="7" t="s">
        <v>51</v>
      </c>
      <c r="C27" s="8" t="s">
        <v>52</v>
      </c>
      <c r="D27" s="3">
        <v>35</v>
      </c>
      <c r="E27" s="5">
        <f t="shared" si="0"/>
        <v>959.7701149425287</v>
      </c>
      <c r="F27" s="3">
        <v>120</v>
      </c>
      <c r="G27" s="5">
        <f t="shared" si="1"/>
        <v>840</v>
      </c>
      <c r="H27" s="3">
        <v>235</v>
      </c>
      <c r="I27" s="5">
        <f t="shared" si="2"/>
        <v>782.4074074074074</v>
      </c>
      <c r="J27" s="15">
        <f t="shared" si="3"/>
        <v>2582.177522349936</v>
      </c>
    </row>
    <row r="28" spans="1:10" s="17" customFormat="1" ht="40.5" customHeight="1">
      <c r="A28" s="14" t="s">
        <v>58</v>
      </c>
      <c r="B28" s="7" t="s">
        <v>134</v>
      </c>
      <c r="C28" s="8" t="s">
        <v>55</v>
      </c>
      <c r="D28" s="3">
        <v>120</v>
      </c>
      <c r="E28" s="5">
        <f t="shared" si="0"/>
        <v>862.0689655172413</v>
      </c>
      <c r="F28" s="3">
        <v>210</v>
      </c>
      <c r="G28" s="5">
        <f t="shared" si="1"/>
        <v>720</v>
      </c>
      <c r="H28" s="3">
        <v>4</v>
      </c>
      <c r="I28" s="5">
        <f t="shared" si="2"/>
        <v>996.2962962962963</v>
      </c>
      <c r="J28" s="15">
        <f t="shared" si="3"/>
        <v>2578.3652618135375</v>
      </c>
    </row>
    <row r="29" spans="1:10" s="17" customFormat="1" ht="25.5" customHeight="1">
      <c r="A29" s="14" t="s">
        <v>59</v>
      </c>
      <c r="B29" s="7" t="s">
        <v>109</v>
      </c>
      <c r="C29" s="8" t="s">
        <v>48</v>
      </c>
      <c r="D29" s="3">
        <v>120</v>
      </c>
      <c r="E29" s="5">
        <f t="shared" si="0"/>
        <v>862.0689655172413</v>
      </c>
      <c r="F29" s="3">
        <v>205</v>
      </c>
      <c r="G29" s="5">
        <f t="shared" si="1"/>
        <v>726.6666666666666</v>
      </c>
      <c r="H29" s="3">
        <v>34</v>
      </c>
      <c r="I29" s="5">
        <f t="shared" si="2"/>
        <v>968.5185185185186</v>
      </c>
      <c r="J29" s="15">
        <f t="shared" si="3"/>
        <v>2557.2541507024266</v>
      </c>
    </row>
    <row r="30" spans="1:10" s="17" customFormat="1" ht="25.5" customHeight="1">
      <c r="A30" s="14" t="s">
        <v>60</v>
      </c>
      <c r="B30" s="7" t="s">
        <v>31</v>
      </c>
      <c r="C30" s="8" t="s">
        <v>32</v>
      </c>
      <c r="D30" s="3">
        <v>271</v>
      </c>
      <c r="E30" s="5">
        <f t="shared" si="0"/>
        <v>688.5057471264367</v>
      </c>
      <c r="F30" s="3">
        <v>90</v>
      </c>
      <c r="G30" s="5">
        <f t="shared" si="1"/>
        <v>880</v>
      </c>
      <c r="H30" s="3">
        <v>70</v>
      </c>
      <c r="I30" s="5">
        <f t="shared" si="2"/>
        <v>935.1851851851852</v>
      </c>
      <c r="J30" s="15">
        <f t="shared" si="3"/>
        <v>2503.690932311622</v>
      </c>
    </row>
    <row r="31" spans="1:10" s="17" customFormat="1" ht="25.5" customHeight="1">
      <c r="A31" s="14" t="s">
        <v>61</v>
      </c>
      <c r="B31" s="7" t="s">
        <v>138</v>
      </c>
      <c r="C31" s="8" t="s">
        <v>29</v>
      </c>
      <c r="D31" s="3">
        <v>0</v>
      </c>
      <c r="E31" s="5">
        <f t="shared" si="0"/>
        <v>1000</v>
      </c>
      <c r="F31" s="3">
        <v>190</v>
      </c>
      <c r="G31" s="5">
        <f t="shared" si="1"/>
        <v>746.6666666666667</v>
      </c>
      <c r="H31" s="3">
        <v>285</v>
      </c>
      <c r="I31" s="5">
        <f t="shared" si="2"/>
        <v>736.1111111111112</v>
      </c>
      <c r="J31" s="15">
        <f t="shared" si="3"/>
        <v>2482.777777777778</v>
      </c>
    </row>
    <row r="32" spans="1:10" s="17" customFormat="1" ht="25.5" customHeight="1">
      <c r="A32" s="14" t="s">
        <v>62</v>
      </c>
      <c r="B32" s="7" t="s">
        <v>53</v>
      </c>
      <c r="C32" s="8" t="s">
        <v>32</v>
      </c>
      <c r="D32" s="3">
        <v>10</v>
      </c>
      <c r="E32" s="5">
        <f t="shared" si="0"/>
        <v>988.5057471264367</v>
      </c>
      <c r="F32" s="3">
        <v>210</v>
      </c>
      <c r="G32" s="5">
        <f t="shared" si="1"/>
        <v>720</v>
      </c>
      <c r="H32" s="3">
        <v>280</v>
      </c>
      <c r="I32" s="5">
        <f t="shared" si="2"/>
        <v>740.7407407407406</v>
      </c>
      <c r="J32" s="15">
        <f t="shared" si="3"/>
        <v>2449.246487867177</v>
      </c>
    </row>
    <row r="33" spans="1:10" s="17" customFormat="1" ht="25.5" customHeight="1">
      <c r="A33" s="14" t="s">
        <v>63</v>
      </c>
      <c r="B33" s="7" t="s">
        <v>77</v>
      </c>
      <c r="C33" s="8" t="s">
        <v>48</v>
      </c>
      <c r="D33" s="3">
        <v>0</v>
      </c>
      <c r="E33" s="5">
        <f t="shared" si="0"/>
        <v>1000</v>
      </c>
      <c r="F33" s="3">
        <v>325</v>
      </c>
      <c r="G33" s="5">
        <f t="shared" si="1"/>
        <v>566.6666666666666</v>
      </c>
      <c r="H33" s="3">
        <v>140</v>
      </c>
      <c r="I33" s="5">
        <f t="shared" si="2"/>
        <v>870.3703703703703</v>
      </c>
      <c r="J33" s="15">
        <f t="shared" si="3"/>
        <v>2437.037037037037</v>
      </c>
    </row>
    <row r="34" spans="1:10" s="17" customFormat="1" ht="25.5" customHeight="1">
      <c r="A34" s="14" t="s">
        <v>70</v>
      </c>
      <c r="B34" s="7" t="s">
        <v>50</v>
      </c>
      <c r="C34" s="8" t="s">
        <v>29</v>
      </c>
      <c r="D34" s="3">
        <v>40</v>
      </c>
      <c r="E34" s="5">
        <f t="shared" si="0"/>
        <v>954.0229885057471</v>
      </c>
      <c r="F34" s="3">
        <v>200</v>
      </c>
      <c r="G34" s="5">
        <f t="shared" si="1"/>
        <v>733.3333333333333</v>
      </c>
      <c r="H34" s="3">
        <v>285</v>
      </c>
      <c r="I34" s="5">
        <f t="shared" si="2"/>
        <v>736.1111111111112</v>
      </c>
      <c r="J34" s="15">
        <f t="shared" si="3"/>
        <v>2423.4674329501913</v>
      </c>
    </row>
    <row r="35" spans="1:10" s="17" customFormat="1" ht="25.5" customHeight="1">
      <c r="A35" s="14" t="s">
        <v>71</v>
      </c>
      <c r="B35" s="7" t="s">
        <v>47</v>
      </c>
      <c r="C35" s="8" t="s">
        <v>48</v>
      </c>
      <c r="D35" s="3">
        <v>35</v>
      </c>
      <c r="E35" s="5">
        <f t="shared" si="0"/>
        <v>959.7701149425287</v>
      </c>
      <c r="F35" s="3">
        <v>355</v>
      </c>
      <c r="G35" s="5">
        <f t="shared" si="1"/>
        <v>526.6666666666666</v>
      </c>
      <c r="H35" s="3">
        <v>179</v>
      </c>
      <c r="I35" s="5">
        <f t="shared" si="2"/>
        <v>834.2592592592592</v>
      </c>
      <c r="J35" s="15">
        <f t="shared" si="3"/>
        <v>2320.6960408684545</v>
      </c>
    </row>
    <row r="36" spans="1:10" s="17" customFormat="1" ht="25.5" customHeight="1">
      <c r="A36" s="14" t="s">
        <v>72</v>
      </c>
      <c r="B36" s="7" t="s">
        <v>34</v>
      </c>
      <c r="C36" s="8" t="s">
        <v>29</v>
      </c>
      <c r="D36" s="3">
        <v>120</v>
      </c>
      <c r="E36" s="5">
        <f t="shared" si="0"/>
        <v>862.0689655172413</v>
      </c>
      <c r="F36" s="3">
        <v>490</v>
      </c>
      <c r="G36" s="5">
        <f t="shared" si="1"/>
        <v>346.6666666666667</v>
      </c>
      <c r="H36" s="3">
        <v>30</v>
      </c>
      <c r="I36" s="5">
        <f t="shared" si="2"/>
        <v>972.2222222222222</v>
      </c>
      <c r="J36" s="15">
        <f t="shared" si="3"/>
        <v>2180.95785440613</v>
      </c>
    </row>
    <row r="37" spans="1:10" s="17" customFormat="1" ht="25.5" customHeight="1">
      <c r="A37" s="14" t="s">
        <v>73</v>
      </c>
      <c r="B37" s="7" t="s">
        <v>40</v>
      </c>
      <c r="C37" s="8" t="s">
        <v>29</v>
      </c>
      <c r="D37" s="3">
        <v>38</v>
      </c>
      <c r="E37" s="5">
        <f t="shared" si="0"/>
        <v>956.3218390804598</v>
      </c>
      <c r="F37" s="3">
        <v>630</v>
      </c>
      <c r="G37" s="5">
        <f t="shared" si="1"/>
        <v>160</v>
      </c>
      <c r="H37" s="3">
        <v>10</v>
      </c>
      <c r="I37" s="5">
        <f t="shared" si="2"/>
        <v>990.7407407407406</v>
      </c>
      <c r="J37" s="15">
        <f t="shared" si="3"/>
        <v>2107.0625798212004</v>
      </c>
    </row>
    <row r="38" spans="1:10" s="17" customFormat="1" ht="25.5" customHeight="1">
      <c r="A38" s="14" t="s">
        <v>74</v>
      </c>
      <c r="B38" s="7" t="s">
        <v>123</v>
      </c>
      <c r="C38" s="8" t="s">
        <v>32</v>
      </c>
      <c r="D38" s="3">
        <v>25</v>
      </c>
      <c r="E38" s="5">
        <f t="shared" si="0"/>
        <v>971.264367816092</v>
      </c>
      <c r="F38" s="3">
        <v>625</v>
      </c>
      <c r="G38" s="5">
        <f t="shared" si="1"/>
        <v>166.66666666666666</v>
      </c>
      <c r="H38" s="3">
        <v>40</v>
      </c>
      <c r="I38" s="5">
        <f t="shared" si="2"/>
        <v>962.9629629629629</v>
      </c>
      <c r="J38" s="15">
        <f t="shared" si="3"/>
        <v>2100.8939974457217</v>
      </c>
    </row>
    <row r="39" spans="1:10" s="17" customFormat="1" ht="25.5" customHeight="1">
      <c r="A39" s="14" t="s">
        <v>75</v>
      </c>
      <c r="B39" s="7" t="s">
        <v>108</v>
      </c>
      <c r="C39" s="8" t="s">
        <v>29</v>
      </c>
      <c r="D39" s="3">
        <v>625</v>
      </c>
      <c r="E39" s="5">
        <f t="shared" si="0"/>
        <v>281.60919540229884</v>
      </c>
      <c r="F39" s="3">
        <v>143</v>
      </c>
      <c r="G39" s="5">
        <f t="shared" si="1"/>
        <v>809.3333333333334</v>
      </c>
      <c r="H39" s="3">
        <v>8</v>
      </c>
      <c r="I39" s="5">
        <f t="shared" si="2"/>
        <v>992.5925925925926</v>
      </c>
      <c r="J39" s="15">
        <f t="shared" si="3"/>
        <v>2083.5351213282247</v>
      </c>
    </row>
    <row r="40" spans="1:10" s="17" customFormat="1" ht="25.5" customHeight="1">
      <c r="A40" s="14" t="s">
        <v>82</v>
      </c>
      <c r="B40" s="7" t="s">
        <v>115</v>
      </c>
      <c r="C40" s="8" t="s">
        <v>32</v>
      </c>
      <c r="D40" s="3">
        <v>300</v>
      </c>
      <c r="E40" s="5">
        <f t="shared" si="0"/>
        <v>655.1724137931034</v>
      </c>
      <c r="F40" s="3">
        <v>385</v>
      </c>
      <c r="G40" s="5">
        <f t="shared" si="1"/>
        <v>486.6666666666667</v>
      </c>
      <c r="H40" s="3">
        <v>80</v>
      </c>
      <c r="I40" s="5">
        <f t="shared" si="2"/>
        <v>925.925925925926</v>
      </c>
      <c r="J40" s="15">
        <f t="shared" si="3"/>
        <v>2067.765006385696</v>
      </c>
    </row>
    <row r="41" spans="1:10" s="17" customFormat="1" ht="25.5" customHeight="1">
      <c r="A41" s="14" t="s">
        <v>83</v>
      </c>
      <c r="B41" s="7" t="s">
        <v>103</v>
      </c>
      <c r="C41" s="8" t="s">
        <v>55</v>
      </c>
      <c r="D41" s="3">
        <v>685</v>
      </c>
      <c r="E41" s="5">
        <f t="shared" si="0"/>
        <v>212.64367816091954</v>
      </c>
      <c r="F41" s="3">
        <v>115</v>
      </c>
      <c r="G41" s="5">
        <f t="shared" si="1"/>
        <v>846.6666666666666</v>
      </c>
      <c r="H41" s="3">
        <v>2</v>
      </c>
      <c r="I41" s="5">
        <f t="shared" si="2"/>
        <v>998.1481481481482</v>
      </c>
      <c r="J41" s="15">
        <f t="shared" si="3"/>
        <v>2057.4584929757343</v>
      </c>
    </row>
    <row r="42" spans="1:10" s="17" customFormat="1" ht="25.5" customHeight="1">
      <c r="A42" s="14" t="s">
        <v>86</v>
      </c>
      <c r="B42" s="7" t="s">
        <v>113</v>
      </c>
      <c r="C42" s="8" t="s">
        <v>114</v>
      </c>
      <c r="D42" s="3">
        <v>120</v>
      </c>
      <c r="E42" s="5">
        <f t="shared" si="0"/>
        <v>862.0689655172413</v>
      </c>
      <c r="F42" s="3">
        <v>85</v>
      </c>
      <c r="G42" s="5">
        <f t="shared" si="1"/>
        <v>886.6666666666667</v>
      </c>
      <c r="H42" s="3">
        <v>756</v>
      </c>
      <c r="I42" s="5">
        <f t="shared" si="2"/>
        <v>300</v>
      </c>
      <c r="J42" s="15">
        <f t="shared" si="3"/>
        <v>2048.735632183908</v>
      </c>
    </row>
    <row r="43" spans="1:10" s="17" customFormat="1" ht="25.5" customHeight="1">
      <c r="A43" s="14" t="s">
        <v>87</v>
      </c>
      <c r="B43" s="7" t="s">
        <v>68</v>
      </c>
      <c r="C43" s="8" t="s">
        <v>69</v>
      </c>
      <c r="D43" s="3">
        <v>745</v>
      </c>
      <c r="E43" s="5">
        <f aca="true" t="shared" si="4" ref="E43:E61">((870+0-D43)/870)*1000</f>
        <v>143.67816091954023</v>
      </c>
      <c r="F43" s="3">
        <v>145</v>
      </c>
      <c r="G43" s="5">
        <f t="shared" si="1"/>
        <v>806.6666666666666</v>
      </c>
      <c r="H43" s="3">
        <v>9</v>
      </c>
      <c r="I43" s="5">
        <f aca="true" t="shared" si="5" ref="I43:I61">((1080+0-H43)/1080)*1000</f>
        <v>991.6666666666667</v>
      </c>
      <c r="J43" s="15">
        <f aca="true" t="shared" si="6" ref="J43:J61">I43+G43+E43</f>
        <v>1942.0114942528737</v>
      </c>
    </row>
    <row r="44" spans="1:10" s="17" customFormat="1" ht="25.5" customHeight="1">
      <c r="A44" s="14" t="s">
        <v>88</v>
      </c>
      <c r="B44" s="7" t="s">
        <v>76</v>
      </c>
      <c r="C44" s="8" t="s">
        <v>69</v>
      </c>
      <c r="D44" s="3">
        <v>745</v>
      </c>
      <c r="E44" s="5">
        <f t="shared" si="4"/>
        <v>143.67816091954023</v>
      </c>
      <c r="F44" s="3">
        <v>145</v>
      </c>
      <c r="G44" s="5">
        <f t="shared" si="1"/>
        <v>806.6666666666666</v>
      </c>
      <c r="H44" s="3">
        <v>9</v>
      </c>
      <c r="I44" s="5">
        <f t="shared" si="5"/>
        <v>991.6666666666667</v>
      </c>
      <c r="J44" s="15">
        <f t="shared" si="6"/>
        <v>1942.0114942528737</v>
      </c>
    </row>
    <row r="45" spans="1:10" s="17" customFormat="1" ht="25.5" customHeight="1">
      <c r="A45" s="14" t="s">
        <v>96</v>
      </c>
      <c r="B45" s="7" t="s">
        <v>90</v>
      </c>
      <c r="C45" s="8" t="s">
        <v>29</v>
      </c>
      <c r="D45" s="3">
        <v>685</v>
      </c>
      <c r="E45" s="5">
        <f t="shared" si="4"/>
        <v>212.64367816091954</v>
      </c>
      <c r="F45" s="3">
        <v>200</v>
      </c>
      <c r="G45" s="5">
        <f t="shared" si="1"/>
        <v>733.3333333333333</v>
      </c>
      <c r="H45" s="3">
        <v>38</v>
      </c>
      <c r="I45" s="5">
        <f t="shared" si="5"/>
        <v>964.8148148148148</v>
      </c>
      <c r="J45" s="15">
        <f t="shared" si="6"/>
        <v>1910.7918263090676</v>
      </c>
    </row>
    <row r="46" spans="1:10" s="17" customFormat="1" ht="25.5" customHeight="1">
      <c r="A46" s="14" t="s">
        <v>97</v>
      </c>
      <c r="B46" s="7" t="s">
        <v>66</v>
      </c>
      <c r="C46" s="8" t="s">
        <v>67</v>
      </c>
      <c r="D46" s="3">
        <v>369</v>
      </c>
      <c r="E46" s="5">
        <f t="shared" si="4"/>
        <v>575.8620689655173</v>
      </c>
      <c r="F46" s="3">
        <v>490</v>
      </c>
      <c r="G46" s="5">
        <f t="shared" si="1"/>
        <v>346.6666666666667</v>
      </c>
      <c r="H46" s="3">
        <v>80</v>
      </c>
      <c r="I46" s="5">
        <f t="shared" si="5"/>
        <v>925.925925925926</v>
      </c>
      <c r="J46" s="15">
        <f t="shared" si="6"/>
        <v>1848.4546615581098</v>
      </c>
    </row>
    <row r="47" spans="1:10" s="17" customFormat="1" ht="25.5" customHeight="1">
      <c r="A47" s="14" t="s">
        <v>98</v>
      </c>
      <c r="B47" s="7" t="s">
        <v>78</v>
      </c>
      <c r="C47" s="8" t="s">
        <v>48</v>
      </c>
      <c r="D47" s="3">
        <v>120</v>
      </c>
      <c r="E47" s="5">
        <f t="shared" si="4"/>
        <v>862.0689655172413</v>
      </c>
      <c r="F47" s="3">
        <v>689</v>
      </c>
      <c r="G47" s="5">
        <f t="shared" si="1"/>
        <v>81.33333333333333</v>
      </c>
      <c r="H47" s="3">
        <v>110</v>
      </c>
      <c r="I47" s="5">
        <f t="shared" si="5"/>
        <v>898.1481481481482</v>
      </c>
      <c r="J47" s="15">
        <f t="shared" si="6"/>
        <v>1841.5504469987227</v>
      </c>
    </row>
    <row r="48" spans="1:10" s="17" customFormat="1" ht="25.5" customHeight="1">
      <c r="A48" s="14" t="s">
        <v>99</v>
      </c>
      <c r="B48" s="7" t="s">
        <v>129</v>
      </c>
      <c r="C48" s="8" t="s">
        <v>130</v>
      </c>
      <c r="D48" s="3">
        <v>0</v>
      </c>
      <c r="E48" s="5">
        <f t="shared" si="4"/>
        <v>1000</v>
      </c>
      <c r="F48" s="3">
        <v>415</v>
      </c>
      <c r="G48" s="5">
        <f t="shared" si="1"/>
        <v>446.66666666666663</v>
      </c>
      <c r="H48" s="3">
        <v>730</v>
      </c>
      <c r="I48" s="5">
        <f t="shared" si="5"/>
        <v>324.0740740740741</v>
      </c>
      <c r="J48" s="15">
        <f t="shared" si="6"/>
        <v>1770.7407407407406</v>
      </c>
    </row>
    <row r="49" spans="1:10" s="17" customFormat="1" ht="25.5" customHeight="1">
      <c r="A49" s="14" t="s">
        <v>100</v>
      </c>
      <c r="B49" s="7" t="s">
        <v>132</v>
      </c>
      <c r="C49" s="8" t="s">
        <v>55</v>
      </c>
      <c r="D49" s="3">
        <v>268</v>
      </c>
      <c r="E49" s="5">
        <f t="shared" si="4"/>
        <v>691.9540229885057</v>
      </c>
      <c r="F49" s="3">
        <v>685</v>
      </c>
      <c r="G49" s="5">
        <f t="shared" si="1"/>
        <v>86.66666666666667</v>
      </c>
      <c r="H49" s="3">
        <v>32</v>
      </c>
      <c r="I49" s="5">
        <f t="shared" si="5"/>
        <v>970.3703703703703</v>
      </c>
      <c r="J49" s="15">
        <f t="shared" si="6"/>
        <v>1748.9910600255425</v>
      </c>
    </row>
    <row r="50" spans="1:10" s="17" customFormat="1" ht="25.5" customHeight="1">
      <c r="A50" s="14" t="s">
        <v>101</v>
      </c>
      <c r="B50" s="7" t="s">
        <v>104</v>
      </c>
      <c r="C50" s="8" t="s">
        <v>105</v>
      </c>
      <c r="D50" s="3">
        <v>265</v>
      </c>
      <c r="E50" s="5">
        <f t="shared" si="4"/>
        <v>695.4022988505747</v>
      </c>
      <c r="F50" s="3">
        <v>780</v>
      </c>
      <c r="G50" s="5">
        <v>1</v>
      </c>
      <c r="H50" s="3">
        <v>267</v>
      </c>
      <c r="I50" s="5">
        <f t="shared" si="5"/>
        <v>752.7777777777777</v>
      </c>
      <c r="J50" s="15">
        <f t="shared" si="6"/>
        <v>1449.1800766283523</v>
      </c>
    </row>
    <row r="51" spans="1:10" s="17" customFormat="1" ht="25.5" customHeight="1">
      <c r="A51" s="14" t="s">
        <v>102</v>
      </c>
      <c r="B51" s="7" t="s">
        <v>137</v>
      </c>
      <c r="C51" s="8" t="s">
        <v>29</v>
      </c>
      <c r="D51" s="3">
        <v>745</v>
      </c>
      <c r="E51" s="5">
        <f t="shared" si="4"/>
        <v>143.67816091954023</v>
      </c>
      <c r="F51" s="3">
        <v>500</v>
      </c>
      <c r="G51" s="5">
        <f>((750+0-F51)/750)*1000</f>
        <v>333.3333333333333</v>
      </c>
      <c r="H51" s="3">
        <v>285</v>
      </c>
      <c r="I51" s="5">
        <f t="shared" si="5"/>
        <v>736.1111111111112</v>
      </c>
      <c r="J51" s="15">
        <f t="shared" si="6"/>
        <v>1213.1226053639848</v>
      </c>
    </row>
    <row r="52" spans="1:10" s="17" customFormat="1" ht="25.5" customHeight="1">
      <c r="A52" s="14" t="s">
        <v>111</v>
      </c>
      <c r="B52" s="7" t="s">
        <v>106</v>
      </c>
      <c r="C52" s="8" t="s">
        <v>107</v>
      </c>
      <c r="D52" s="3">
        <v>745</v>
      </c>
      <c r="E52" s="5">
        <f t="shared" si="4"/>
        <v>143.67816091954023</v>
      </c>
      <c r="F52" s="3">
        <v>660</v>
      </c>
      <c r="G52" s="5">
        <f>((750+0-F52)/750)*1000</f>
        <v>120</v>
      </c>
      <c r="H52" s="3">
        <v>80</v>
      </c>
      <c r="I52" s="5">
        <f t="shared" si="5"/>
        <v>925.925925925926</v>
      </c>
      <c r="J52" s="15">
        <f t="shared" si="6"/>
        <v>1189.6040868454663</v>
      </c>
    </row>
    <row r="53" spans="1:10" s="17" customFormat="1" ht="25.5" customHeight="1">
      <c r="A53" s="14" t="s">
        <v>112</v>
      </c>
      <c r="B53" s="7" t="s">
        <v>95</v>
      </c>
      <c r="C53" s="8" t="s">
        <v>48</v>
      </c>
      <c r="D53" s="3">
        <v>745</v>
      </c>
      <c r="E53" s="5">
        <f t="shared" si="4"/>
        <v>143.67816091954023</v>
      </c>
      <c r="F53" s="3">
        <v>960</v>
      </c>
      <c r="G53" s="5">
        <v>1</v>
      </c>
      <c r="H53" s="3">
        <v>100</v>
      </c>
      <c r="I53" s="5">
        <f t="shared" si="5"/>
        <v>907.4074074074074</v>
      </c>
      <c r="J53" s="15">
        <f t="shared" si="6"/>
        <v>1052.0855683269476</v>
      </c>
    </row>
    <row r="54" spans="1:10" s="17" customFormat="1" ht="25.5" customHeight="1">
      <c r="A54" s="14" t="s">
        <v>116</v>
      </c>
      <c r="B54" s="7" t="s">
        <v>35</v>
      </c>
      <c r="C54" s="8" t="s">
        <v>36</v>
      </c>
      <c r="D54" s="3">
        <v>505</v>
      </c>
      <c r="E54" s="5">
        <f t="shared" si="4"/>
        <v>419.54022988505744</v>
      </c>
      <c r="F54" s="3">
        <v>810</v>
      </c>
      <c r="G54" s="5">
        <v>1</v>
      </c>
      <c r="H54" s="3">
        <v>590</v>
      </c>
      <c r="I54" s="5">
        <f t="shared" si="5"/>
        <v>453.7037037037037</v>
      </c>
      <c r="J54" s="15">
        <f t="shared" si="6"/>
        <v>874.2439335887611</v>
      </c>
    </row>
    <row r="55" spans="1:10" s="17" customFormat="1" ht="25.5" customHeight="1">
      <c r="A55" s="14" t="s">
        <v>117</v>
      </c>
      <c r="B55" s="16" t="s">
        <v>37</v>
      </c>
      <c r="C55" s="8" t="s">
        <v>38</v>
      </c>
      <c r="D55" s="3">
        <v>505</v>
      </c>
      <c r="E55" s="5">
        <f t="shared" si="4"/>
        <v>419.54022988505744</v>
      </c>
      <c r="F55" s="3">
        <v>600</v>
      </c>
      <c r="G55" s="5">
        <f>((750+0-F55)/750)*1000</f>
        <v>200</v>
      </c>
      <c r="H55" s="3">
        <v>842</v>
      </c>
      <c r="I55" s="5">
        <f t="shared" si="5"/>
        <v>220.37037037037038</v>
      </c>
      <c r="J55" s="15">
        <f t="shared" si="6"/>
        <v>839.9106002554279</v>
      </c>
    </row>
    <row r="56" spans="1:10" s="17" customFormat="1" ht="25.5" customHeight="1">
      <c r="A56" s="14" t="s">
        <v>118</v>
      </c>
      <c r="B56" s="7" t="s">
        <v>92</v>
      </c>
      <c r="C56" s="8" t="s">
        <v>36</v>
      </c>
      <c r="D56" s="3">
        <v>505</v>
      </c>
      <c r="E56" s="5">
        <f t="shared" si="4"/>
        <v>419.54022988505744</v>
      </c>
      <c r="F56" s="3">
        <v>630</v>
      </c>
      <c r="G56" s="5">
        <f>((750+0-F56)/750)*1000</f>
        <v>160</v>
      </c>
      <c r="H56" s="3">
        <v>865</v>
      </c>
      <c r="I56" s="5">
        <f t="shared" si="5"/>
        <v>199.07407407407408</v>
      </c>
      <c r="J56" s="15">
        <f t="shared" si="6"/>
        <v>778.6143039591316</v>
      </c>
    </row>
    <row r="57" spans="1:10" s="17" customFormat="1" ht="25.5" customHeight="1">
      <c r="A57" s="14" t="s">
        <v>119</v>
      </c>
      <c r="B57" s="7" t="s">
        <v>39</v>
      </c>
      <c r="C57" s="8" t="s">
        <v>38</v>
      </c>
      <c r="D57" s="3">
        <v>505</v>
      </c>
      <c r="E57" s="5">
        <f t="shared" si="4"/>
        <v>419.54022988505744</v>
      </c>
      <c r="F57" s="3">
        <v>830</v>
      </c>
      <c r="G57" s="5">
        <v>1</v>
      </c>
      <c r="H57" s="3">
        <v>902</v>
      </c>
      <c r="I57" s="5">
        <f t="shared" si="5"/>
        <v>164.8148148148148</v>
      </c>
      <c r="J57" s="15">
        <f t="shared" si="6"/>
        <v>585.3550446998722</v>
      </c>
    </row>
    <row r="58" spans="1:10" s="17" customFormat="1" ht="25.5" customHeight="1">
      <c r="A58" s="14" t="s">
        <v>120</v>
      </c>
      <c r="B58" s="7" t="s">
        <v>94</v>
      </c>
      <c r="C58" s="8" t="s">
        <v>36</v>
      </c>
      <c r="D58" s="3">
        <v>553</v>
      </c>
      <c r="E58" s="5">
        <f t="shared" si="4"/>
        <v>364.367816091954</v>
      </c>
      <c r="F58" s="3">
        <v>840</v>
      </c>
      <c r="G58" s="5">
        <v>1</v>
      </c>
      <c r="H58" s="3">
        <v>895</v>
      </c>
      <c r="I58" s="5">
        <f t="shared" si="5"/>
        <v>171.2962962962963</v>
      </c>
      <c r="J58" s="15">
        <f t="shared" si="6"/>
        <v>536.6641123882503</v>
      </c>
    </row>
    <row r="59" spans="1:10" s="17" customFormat="1" ht="25.5" customHeight="1">
      <c r="A59" s="14" t="s">
        <v>121</v>
      </c>
      <c r="B59" s="16" t="s">
        <v>89</v>
      </c>
      <c r="C59" s="8" t="s">
        <v>36</v>
      </c>
      <c r="D59" s="3">
        <v>687</v>
      </c>
      <c r="E59" s="5">
        <f t="shared" si="4"/>
        <v>210.3448275862069</v>
      </c>
      <c r="F59" s="3">
        <v>660</v>
      </c>
      <c r="G59" s="5">
        <f>((750+0-F59)/750)*1000</f>
        <v>120</v>
      </c>
      <c r="H59" s="3">
        <v>865</v>
      </c>
      <c r="I59" s="5">
        <f t="shared" si="5"/>
        <v>199.07407407407408</v>
      </c>
      <c r="J59" s="15">
        <f t="shared" si="6"/>
        <v>529.418901660281</v>
      </c>
    </row>
    <row r="60" spans="1:10" s="17" customFormat="1" ht="25.5" customHeight="1">
      <c r="A60" s="14" t="s">
        <v>122</v>
      </c>
      <c r="B60" s="7" t="s">
        <v>81</v>
      </c>
      <c r="C60" s="8" t="s">
        <v>36</v>
      </c>
      <c r="D60" s="3">
        <v>704</v>
      </c>
      <c r="E60" s="5">
        <f t="shared" si="4"/>
        <v>190.80459770114945</v>
      </c>
      <c r="F60" s="3">
        <v>660</v>
      </c>
      <c r="G60" s="5">
        <f>((750+0-F60)/750)*1000</f>
        <v>120</v>
      </c>
      <c r="H60" s="3">
        <v>895</v>
      </c>
      <c r="I60" s="5">
        <f t="shared" si="5"/>
        <v>171.2962962962963</v>
      </c>
      <c r="J60" s="15">
        <f t="shared" si="6"/>
        <v>482.1008939974457</v>
      </c>
    </row>
    <row r="61" spans="1:10" s="17" customFormat="1" ht="25.5" customHeight="1">
      <c r="A61" s="14" t="s">
        <v>133</v>
      </c>
      <c r="B61" s="7" t="s">
        <v>93</v>
      </c>
      <c r="C61" s="8" t="s">
        <v>36</v>
      </c>
      <c r="D61" s="3">
        <v>632</v>
      </c>
      <c r="E61" s="5">
        <f t="shared" si="4"/>
        <v>273.5632183908046</v>
      </c>
      <c r="F61" s="3">
        <v>840</v>
      </c>
      <c r="G61" s="5">
        <v>1</v>
      </c>
      <c r="H61" s="3">
        <v>895</v>
      </c>
      <c r="I61" s="5">
        <f t="shared" si="5"/>
        <v>171.2962962962963</v>
      </c>
      <c r="J61" s="15">
        <f t="shared" si="6"/>
        <v>445.8595146871009</v>
      </c>
    </row>
    <row r="62" spans="1:10" ht="12.75" customHeight="1">
      <c r="A62" s="9"/>
      <c r="B62" s="11"/>
      <c r="C62" s="9"/>
      <c r="D62" s="24" t="s">
        <v>30</v>
      </c>
      <c r="E62" s="24"/>
      <c r="F62" s="24" t="s">
        <v>135</v>
      </c>
      <c r="G62" s="24"/>
      <c r="H62" s="24" t="s">
        <v>250</v>
      </c>
      <c r="I62" s="24"/>
      <c r="J62" s="10"/>
    </row>
  </sheetData>
  <sheetProtection/>
  <mergeCells count="16">
    <mergeCell ref="A3:J3"/>
    <mergeCell ref="G8:J8"/>
    <mergeCell ref="D9:E9"/>
    <mergeCell ref="F9:G9"/>
    <mergeCell ref="H9:I9"/>
    <mergeCell ref="J9:J10"/>
    <mergeCell ref="D62:E62"/>
    <mergeCell ref="F62:G62"/>
    <mergeCell ref="H62:I62"/>
    <mergeCell ref="A1:J1"/>
    <mergeCell ref="A2:J2"/>
    <mergeCell ref="A4:J4"/>
    <mergeCell ref="A6:J6"/>
    <mergeCell ref="C9:C10"/>
    <mergeCell ref="B9:B10"/>
    <mergeCell ref="A9:A10"/>
  </mergeCells>
  <printOptions horizontalCentered="1"/>
  <pageMargins left="0.3937007874015748" right="0.3937007874015748" top="0.3937007874015748" bottom="0.3937007874015748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zoomScalePageLayoutView="0" workbookViewId="0" topLeftCell="A7">
      <selection activeCell="A6" sqref="A6:J6"/>
    </sheetView>
  </sheetViews>
  <sheetFormatPr defaultColWidth="9.00390625" defaultRowHeight="12.75"/>
  <cols>
    <col min="1" max="1" width="5.375" style="1" customWidth="1"/>
    <col min="2" max="2" width="22.625" style="6" customWidth="1"/>
    <col min="3" max="3" width="19.75390625" style="1" customWidth="1"/>
    <col min="4" max="4" width="7.00390625" style="2" customWidth="1"/>
    <col min="5" max="5" width="7.00390625" style="4" customWidth="1"/>
    <col min="6" max="6" width="7.00390625" style="2" customWidth="1"/>
    <col min="7" max="7" width="7.00390625" style="4" customWidth="1"/>
    <col min="8" max="8" width="7.00390625" style="2" customWidth="1"/>
    <col min="9" max="10" width="7.00390625" style="4" customWidth="1"/>
  </cols>
  <sheetData>
    <row r="1" spans="1:10" ht="30">
      <c r="A1" s="25" t="s">
        <v>23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47.25">
      <c r="A2" s="31" t="s">
        <v>24</v>
      </c>
      <c r="B2" s="31"/>
      <c r="C2" s="31"/>
      <c r="D2" s="31"/>
      <c r="E2" s="31"/>
      <c r="F2" s="31"/>
      <c r="G2" s="31"/>
      <c r="H2" s="31"/>
      <c r="I2" s="31"/>
      <c r="J2" s="31"/>
    </row>
    <row r="3" spans="1:10" ht="18">
      <c r="A3" s="30" t="s">
        <v>25</v>
      </c>
      <c r="B3" s="30"/>
      <c r="C3" s="30"/>
      <c r="D3" s="30"/>
      <c r="E3" s="30"/>
      <c r="F3" s="30"/>
      <c r="G3" s="30"/>
      <c r="H3" s="30"/>
      <c r="I3" s="30"/>
      <c r="J3" s="30"/>
    </row>
    <row r="4" spans="1:10" ht="23.25">
      <c r="A4" s="32" t="s">
        <v>26</v>
      </c>
      <c r="B4" s="32"/>
      <c r="C4" s="32"/>
      <c r="D4" s="32"/>
      <c r="E4" s="32"/>
      <c r="F4" s="32"/>
      <c r="G4" s="32"/>
      <c r="H4" s="32"/>
      <c r="I4" s="32"/>
      <c r="J4" s="32"/>
    </row>
    <row r="6" spans="1:10" ht="23.25">
      <c r="A6" s="33" t="s">
        <v>7</v>
      </c>
      <c r="B6" s="33"/>
      <c r="C6" s="33"/>
      <c r="D6" s="33"/>
      <c r="E6" s="33"/>
      <c r="F6" s="33"/>
      <c r="G6" s="33"/>
      <c r="H6" s="33"/>
      <c r="I6" s="33"/>
      <c r="J6" s="33"/>
    </row>
    <row r="8" spans="7:10" ht="21">
      <c r="G8" s="20" t="s">
        <v>11</v>
      </c>
      <c r="H8" s="21"/>
      <c r="I8" s="21"/>
      <c r="J8" s="21"/>
    </row>
    <row r="9" spans="1:10" ht="12.75">
      <c r="A9" s="22" t="s">
        <v>0</v>
      </c>
      <c r="B9" s="22" t="s">
        <v>9</v>
      </c>
      <c r="C9" s="22" t="s">
        <v>27</v>
      </c>
      <c r="D9" s="22" t="s">
        <v>1</v>
      </c>
      <c r="E9" s="22"/>
      <c r="F9" s="22" t="s">
        <v>4</v>
      </c>
      <c r="G9" s="22"/>
      <c r="H9" s="22" t="s">
        <v>5</v>
      </c>
      <c r="I9" s="22"/>
      <c r="J9" s="23" t="s">
        <v>8</v>
      </c>
    </row>
    <row r="10" spans="1:10" ht="12.75">
      <c r="A10" s="22"/>
      <c r="B10" s="22"/>
      <c r="C10" s="22"/>
      <c r="D10" s="13" t="s">
        <v>2</v>
      </c>
      <c r="E10" s="12" t="s">
        <v>3</v>
      </c>
      <c r="F10" s="13" t="s">
        <v>2</v>
      </c>
      <c r="G10" s="12" t="s">
        <v>3</v>
      </c>
      <c r="H10" s="13" t="s">
        <v>2</v>
      </c>
      <c r="I10" s="12" t="s">
        <v>3</v>
      </c>
      <c r="J10" s="23"/>
    </row>
    <row r="11" spans="1:10" ht="25.5" customHeight="1">
      <c r="A11" s="14" t="s">
        <v>13</v>
      </c>
      <c r="B11" s="7" t="s">
        <v>192</v>
      </c>
      <c r="C11" s="8" t="s">
        <v>193</v>
      </c>
      <c r="D11" s="3">
        <v>7</v>
      </c>
      <c r="E11" s="5">
        <f aca="true" t="shared" si="0" ref="E11:E27">((990+7-D11)/990)*1000</f>
        <v>1000</v>
      </c>
      <c r="F11" s="3">
        <v>113</v>
      </c>
      <c r="G11" s="5">
        <f aca="true" t="shared" si="1" ref="G11:G34">((1050+113-F11)/1050)*1000</f>
        <v>1000</v>
      </c>
      <c r="H11" s="3">
        <v>31</v>
      </c>
      <c r="I11" s="5">
        <f aca="true" t="shared" si="2" ref="I11:I35">((810+31-H11)/810)*1000</f>
        <v>1000</v>
      </c>
      <c r="J11" s="15">
        <f aca="true" t="shared" si="3" ref="J11:J35">I11+G11+E11</f>
        <v>3000</v>
      </c>
    </row>
    <row r="12" spans="1:10" ht="25.5" customHeight="1">
      <c r="A12" s="14" t="s">
        <v>14</v>
      </c>
      <c r="B12" s="7" t="s">
        <v>209</v>
      </c>
      <c r="C12" s="8" t="s">
        <v>210</v>
      </c>
      <c r="D12" s="3">
        <v>13</v>
      </c>
      <c r="E12" s="5">
        <f t="shared" si="0"/>
        <v>993.9393939393939</v>
      </c>
      <c r="F12" s="3">
        <v>117</v>
      </c>
      <c r="G12" s="5">
        <f t="shared" si="1"/>
        <v>996.1904761904761</v>
      </c>
      <c r="H12" s="3">
        <v>31</v>
      </c>
      <c r="I12" s="5">
        <f t="shared" si="2"/>
        <v>1000</v>
      </c>
      <c r="J12" s="15">
        <f t="shared" si="3"/>
        <v>2990.12987012987</v>
      </c>
    </row>
    <row r="13" spans="1:10" ht="25.5" customHeight="1">
      <c r="A13" s="14" t="s">
        <v>15</v>
      </c>
      <c r="B13" s="16" t="s">
        <v>195</v>
      </c>
      <c r="C13" s="8" t="s">
        <v>196</v>
      </c>
      <c r="D13" s="3">
        <v>34</v>
      </c>
      <c r="E13" s="5">
        <f t="shared" si="0"/>
        <v>972.7272727272727</v>
      </c>
      <c r="F13" s="3">
        <v>127</v>
      </c>
      <c r="G13" s="5">
        <f t="shared" si="1"/>
        <v>986.6666666666667</v>
      </c>
      <c r="H13" s="3">
        <v>46</v>
      </c>
      <c r="I13" s="5">
        <f t="shared" si="2"/>
        <v>981.4814814814815</v>
      </c>
      <c r="J13" s="15">
        <f t="shared" si="3"/>
        <v>2940.875420875421</v>
      </c>
    </row>
    <row r="14" spans="1:10" ht="25.5" customHeight="1">
      <c r="A14" s="14" t="s">
        <v>16</v>
      </c>
      <c r="B14" s="7" t="s">
        <v>219</v>
      </c>
      <c r="C14" s="8" t="s">
        <v>105</v>
      </c>
      <c r="D14" s="3">
        <v>131</v>
      </c>
      <c r="E14" s="5">
        <f t="shared" si="0"/>
        <v>874.7474747474747</v>
      </c>
      <c r="F14" s="3">
        <v>275</v>
      </c>
      <c r="G14" s="5">
        <f t="shared" si="1"/>
        <v>845.7142857142858</v>
      </c>
      <c r="H14" s="3">
        <v>92</v>
      </c>
      <c r="I14" s="5">
        <f t="shared" si="2"/>
        <v>924.6913580246913</v>
      </c>
      <c r="J14" s="15">
        <f t="shared" si="3"/>
        <v>2645.153118486452</v>
      </c>
    </row>
    <row r="15" spans="1:10" ht="25.5" customHeight="1">
      <c r="A15" s="14" t="s">
        <v>17</v>
      </c>
      <c r="B15" s="7" t="s">
        <v>213</v>
      </c>
      <c r="C15" s="18" t="s">
        <v>214</v>
      </c>
      <c r="D15" s="3">
        <v>12</v>
      </c>
      <c r="E15" s="5">
        <f t="shared" si="0"/>
        <v>994.9494949494949</v>
      </c>
      <c r="F15" s="3">
        <v>530</v>
      </c>
      <c r="G15" s="5">
        <f t="shared" si="1"/>
        <v>602.8571428571429</v>
      </c>
      <c r="H15" s="3">
        <v>50</v>
      </c>
      <c r="I15" s="5">
        <f t="shared" si="2"/>
        <v>976.5432098765432</v>
      </c>
      <c r="J15" s="15">
        <f t="shared" si="3"/>
        <v>2574.349847683181</v>
      </c>
    </row>
    <row r="16" spans="1:10" ht="25.5" customHeight="1">
      <c r="A16" s="14" t="s">
        <v>18</v>
      </c>
      <c r="B16" s="7" t="s">
        <v>207</v>
      </c>
      <c r="C16" s="8" t="s">
        <v>208</v>
      </c>
      <c r="D16" s="3">
        <v>450</v>
      </c>
      <c r="E16" s="5">
        <f t="shared" si="0"/>
        <v>552.5252525252525</v>
      </c>
      <c r="F16" s="3">
        <v>115</v>
      </c>
      <c r="G16" s="5">
        <f t="shared" si="1"/>
        <v>998.0952380952382</v>
      </c>
      <c r="H16" s="3">
        <v>62</v>
      </c>
      <c r="I16" s="5">
        <f t="shared" si="2"/>
        <v>961.7283950617284</v>
      </c>
      <c r="J16" s="15">
        <f t="shared" si="3"/>
        <v>2512.348885682219</v>
      </c>
    </row>
    <row r="17" spans="1:10" ht="25.5" customHeight="1">
      <c r="A17" s="14" t="s">
        <v>19</v>
      </c>
      <c r="B17" s="7" t="s">
        <v>218</v>
      </c>
      <c r="C17" s="8" t="s">
        <v>105</v>
      </c>
      <c r="D17" s="3">
        <v>137</v>
      </c>
      <c r="E17" s="5">
        <f t="shared" si="0"/>
        <v>868.6868686868687</v>
      </c>
      <c r="F17" s="3">
        <v>160</v>
      </c>
      <c r="G17" s="5">
        <f t="shared" si="1"/>
        <v>955.2380952380952</v>
      </c>
      <c r="H17" s="3">
        <v>295</v>
      </c>
      <c r="I17" s="5">
        <f t="shared" si="2"/>
        <v>674.074074074074</v>
      </c>
      <c r="J17" s="15">
        <f t="shared" si="3"/>
        <v>2497.999037999038</v>
      </c>
    </row>
    <row r="18" spans="1:10" ht="25.5" customHeight="1">
      <c r="A18" s="14" t="s">
        <v>20</v>
      </c>
      <c r="B18" s="7" t="s">
        <v>215</v>
      </c>
      <c r="C18" s="8" t="s">
        <v>201</v>
      </c>
      <c r="D18" s="3">
        <v>21</v>
      </c>
      <c r="E18" s="5">
        <f t="shared" si="0"/>
        <v>985.8585858585859</v>
      </c>
      <c r="F18" s="3">
        <v>405</v>
      </c>
      <c r="G18" s="5">
        <f t="shared" si="1"/>
        <v>721.9047619047619</v>
      </c>
      <c r="H18" s="3">
        <v>208</v>
      </c>
      <c r="I18" s="5">
        <f t="shared" si="2"/>
        <v>781.4814814814814</v>
      </c>
      <c r="J18" s="15">
        <f t="shared" si="3"/>
        <v>2489.244829244829</v>
      </c>
    </row>
    <row r="19" spans="1:10" ht="25.5" customHeight="1">
      <c r="A19" s="14" t="s">
        <v>21</v>
      </c>
      <c r="B19" s="7" t="s">
        <v>216</v>
      </c>
      <c r="C19" s="8" t="s">
        <v>199</v>
      </c>
      <c r="D19" s="3">
        <v>29</v>
      </c>
      <c r="E19" s="5">
        <f t="shared" si="0"/>
        <v>977.7777777777777</v>
      </c>
      <c r="F19" s="3">
        <v>291</v>
      </c>
      <c r="G19" s="5">
        <f t="shared" si="1"/>
        <v>830.4761904761905</v>
      </c>
      <c r="H19" s="3">
        <v>300</v>
      </c>
      <c r="I19" s="5">
        <f t="shared" si="2"/>
        <v>667.9012345679012</v>
      </c>
      <c r="J19" s="15">
        <f t="shared" si="3"/>
        <v>2476.1552028218694</v>
      </c>
    </row>
    <row r="20" spans="1:10" ht="25.5" customHeight="1">
      <c r="A20" s="14" t="s">
        <v>22</v>
      </c>
      <c r="B20" s="7" t="s">
        <v>217</v>
      </c>
      <c r="C20" s="8" t="s">
        <v>105</v>
      </c>
      <c r="D20" s="3">
        <v>114</v>
      </c>
      <c r="E20" s="5">
        <f t="shared" si="0"/>
        <v>891.9191919191919</v>
      </c>
      <c r="F20" s="3">
        <v>626</v>
      </c>
      <c r="G20" s="5">
        <f t="shared" si="1"/>
        <v>511.42857142857144</v>
      </c>
      <c r="H20" s="3">
        <v>183</v>
      </c>
      <c r="I20" s="5">
        <f t="shared" si="2"/>
        <v>812.3456790123456</v>
      </c>
      <c r="J20" s="15">
        <f t="shared" si="3"/>
        <v>2215.6934423601087</v>
      </c>
    </row>
    <row r="21" spans="1:10" ht="25.5" customHeight="1">
      <c r="A21" s="14" t="s">
        <v>41</v>
      </c>
      <c r="B21" s="16" t="s">
        <v>220</v>
      </c>
      <c r="C21" s="8" t="s">
        <v>55</v>
      </c>
      <c r="D21" s="3">
        <v>380</v>
      </c>
      <c r="E21" s="5">
        <f t="shared" si="0"/>
        <v>623.2323232323232</v>
      </c>
      <c r="F21" s="3">
        <v>306</v>
      </c>
      <c r="G21" s="5">
        <f t="shared" si="1"/>
        <v>816.1904761904763</v>
      </c>
      <c r="H21" s="3">
        <v>225</v>
      </c>
      <c r="I21" s="5">
        <f t="shared" si="2"/>
        <v>760.4938271604939</v>
      </c>
      <c r="J21" s="15">
        <f t="shared" si="3"/>
        <v>2199.9166265832932</v>
      </c>
    </row>
    <row r="22" spans="1:10" ht="25.5" customHeight="1">
      <c r="A22" s="14" t="s">
        <v>42</v>
      </c>
      <c r="B22" s="7" t="s">
        <v>205</v>
      </c>
      <c r="C22" s="8" t="s">
        <v>206</v>
      </c>
      <c r="D22" s="3">
        <v>515</v>
      </c>
      <c r="E22" s="5">
        <f t="shared" si="0"/>
        <v>486.8686868686869</v>
      </c>
      <c r="F22" s="3">
        <v>175</v>
      </c>
      <c r="G22" s="5">
        <f t="shared" si="1"/>
        <v>940.952380952381</v>
      </c>
      <c r="H22" s="3">
        <v>258</v>
      </c>
      <c r="I22" s="5">
        <f t="shared" si="2"/>
        <v>719.7530864197531</v>
      </c>
      <c r="J22" s="15">
        <f t="shared" si="3"/>
        <v>2147.574154240821</v>
      </c>
    </row>
    <row r="23" spans="1:10" ht="25.5" customHeight="1">
      <c r="A23" s="14" t="s">
        <v>43</v>
      </c>
      <c r="B23" s="7" t="s">
        <v>198</v>
      </c>
      <c r="C23" s="8" t="s">
        <v>199</v>
      </c>
      <c r="D23" s="3">
        <v>532</v>
      </c>
      <c r="E23" s="5">
        <f t="shared" si="0"/>
        <v>469.69696969696975</v>
      </c>
      <c r="F23" s="3">
        <v>405</v>
      </c>
      <c r="G23" s="5">
        <f t="shared" si="1"/>
        <v>721.9047619047619</v>
      </c>
      <c r="H23" s="3">
        <v>210</v>
      </c>
      <c r="I23" s="5">
        <f t="shared" si="2"/>
        <v>779.0123456790124</v>
      </c>
      <c r="J23" s="15">
        <f t="shared" si="3"/>
        <v>1970.6140772807441</v>
      </c>
    </row>
    <row r="24" spans="1:10" ht="25.5" customHeight="1">
      <c r="A24" s="14" t="s">
        <v>44</v>
      </c>
      <c r="B24" s="7" t="s">
        <v>222</v>
      </c>
      <c r="C24" s="8" t="s">
        <v>36</v>
      </c>
      <c r="D24" s="3">
        <v>533</v>
      </c>
      <c r="E24" s="5">
        <f t="shared" si="0"/>
        <v>468.6868686868687</v>
      </c>
      <c r="F24" s="3">
        <v>308</v>
      </c>
      <c r="G24" s="5">
        <f t="shared" si="1"/>
        <v>814.2857142857143</v>
      </c>
      <c r="H24" s="3">
        <v>295</v>
      </c>
      <c r="I24" s="5">
        <f t="shared" si="2"/>
        <v>674.074074074074</v>
      </c>
      <c r="J24" s="15">
        <f t="shared" si="3"/>
        <v>1957.046657046657</v>
      </c>
    </row>
    <row r="25" spans="1:10" ht="25.5" customHeight="1">
      <c r="A25" s="14" t="s">
        <v>45</v>
      </c>
      <c r="B25" s="7" t="s">
        <v>221</v>
      </c>
      <c r="C25" s="8" t="s">
        <v>55</v>
      </c>
      <c r="D25" s="3">
        <v>526</v>
      </c>
      <c r="E25" s="5">
        <f t="shared" si="0"/>
        <v>475.75757575757575</v>
      </c>
      <c r="F25" s="3">
        <v>313</v>
      </c>
      <c r="G25" s="5">
        <f t="shared" si="1"/>
        <v>809.5238095238095</v>
      </c>
      <c r="H25" s="3">
        <v>365</v>
      </c>
      <c r="I25" s="5">
        <f t="shared" si="2"/>
        <v>587.6543209876544</v>
      </c>
      <c r="J25" s="15">
        <f t="shared" si="3"/>
        <v>1872.9357062690397</v>
      </c>
    </row>
    <row r="26" spans="1:10" ht="25.5" customHeight="1">
      <c r="A26" s="14" t="s">
        <v>46</v>
      </c>
      <c r="B26" s="7" t="s">
        <v>200</v>
      </c>
      <c r="C26" s="8" t="s">
        <v>201</v>
      </c>
      <c r="D26" s="3">
        <v>765</v>
      </c>
      <c r="E26" s="5">
        <f t="shared" si="0"/>
        <v>234.34343434343435</v>
      </c>
      <c r="F26" s="3">
        <v>416</v>
      </c>
      <c r="G26" s="5">
        <f t="shared" si="1"/>
        <v>711.4285714285714</v>
      </c>
      <c r="H26" s="3">
        <v>190</v>
      </c>
      <c r="I26" s="5">
        <f t="shared" si="2"/>
        <v>803.7037037037037</v>
      </c>
      <c r="J26" s="15">
        <f t="shared" si="3"/>
        <v>1749.4757094757094</v>
      </c>
    </row>
    <row r="27" spans="1:10" ht="25.5" customHeight="1">
      <c r="A27" s="14" t="s">
        <v>57</v>
      </c>
      <c r="B27" s="7" t="s">
        <v>188</v>
      </c>
      <c r="C27" s="8" t="s">
        <v>105</v>
      </c>
      <c r="D27" s="3">
        <v>910</v>
      </c>
      <c r="E27" s="5">
        <f t="shared" si="0"/>
        <v>87.87878787878788</v>
      </c>
      <c r="F27" s="3">
        <v>465</v>
      </c>
      <c r="G27" s="5">
        <f t="shared" si="1"/>
        <v>664.7619047619048</v>
      </c>
      <c r="H27" s="3">
        <v>90</v>
      </c>
      <c r="I27" s="5">
        <f t="shared" si="2"/>
        <v>927.1604938271605</v>
      </c>
      <c r="J27" s="15">
        <f t="shared" si="3"/>
        <v>1679.8011864678533</v>
      </c>
    </row>
    <row r="28" spans="1:10" ht="25.5" customHeight="1">
      <c r="A28" s="14" t="s">
        <v>58</v>
      </c>
      <c r="B28" s="7" t="s">
        <v>197</v>
      </c>
      <c r="C28" s="8" t="s">
        <v>36</v>
      </c>
      <c r="D28" s="3">
        <v>1000</v>
      </c>
      <c r="E28" s="5">
        <v>1</v>
      </c>
      <c r="F28" s="3">
        <v>211</v>
      </c>
      <c r="G28" s="5">
        <f t="shared" si="1"/>
        <v>906.6666666666666</v>
      </c>
      <c r="H28" s="3">
        <v>295</v>
      </c>
      <c r="I28" s="5">
        <f t="shared" si="2"/>
        <v>674.074074074074</v>
      </c>
      <c r="J28" s="15">
        <f t="shared" si="3"/>
        <v>1581.7407407407406</v>
      </c>
    </row>
    <row r="29" spans="1:10" ht="25.5" customHeight="1">
      <c r="A29" s="14" t="s">
        <v>59</v>
      </c>
      <c r="B29" s="7" t="s">
        <v>202</v>
      </c>
      <c r="C29" s="8" t="s">
        <v>203</v>
      </c>
      <c r="D29" s="3">
        <v>429</v>
      </c>
      <c r="E29" s="5">
        <f>((990+7-D29)/990)*1000</f>
        <v>573.7373737373738</v>
      </c>
      <c r="F29" s="3">
        <v>630</v>
      </c>
      <c r="G29" s="5">
        <f t="shared" si="1"/>
        <v>507.61904761904765</v>
      </c>
      <c r="H29" s="3">
        <v>475</v>
      </c>
      <c r="I29" s="5">
        <f t="shared" si="2"/>
        <v>451.85185185185185</v>
      </c>
      <c r="J29" s="15">
        <f t="shared" si="3"/>
        <v>1533.208273208273</v>
      </c>
    </row>
    <row r="30" spans="1:10" ht="25.5" customHeight="1">
      <c r="A30" s="14" t="s">
        <v>60</v>
      </c>
      <c r="B30" s="7" t="s">
        <v>204</v>
      </c>
      <c r="C30" s="8" t="s">
        <v>55</v>
      </c>
      <c r="D30" s="3">
        <v>605</v>
      </c>
      <c r="E30" s="5">
        <f>((990+7-D30)/990)*1000</f>
        <v>395.95959595959596</v>
      </c>
      <c r="F30" s="3">
        <v>469</v>
      </c>
      <c r="G30" s="5">
        <f t="shared" si="1"/>
        <v>660.952380952381</v>
      </c>
      <c r="H30" s="3">
        <v>495</v>
      </c>
      <c r="I30" s="5">
        <f t="shared" si="2"/>
        <v>427.1604938271605</v>
      </c>
      <c r="J30" s="15">
        <f t="shared" si="3"/>
        <v>1484.0724707391373</v>
      </c>
    </row>
    <row r="31" spans="1:10" ht="25.5" customHeight="1">
      <c r="A31" s="14" t="s">
        <v>61</v>
      </c>
      <c r="B31" s="7" t="s">
        <v>211</v>
      </c>
      <c r="C31" s="8" t="s">
        <v>55</v>
      </c>
      <c r="D31" s="3">
        <v>1030</v>
      </c>
      <c r="E31" s="5">
        <v>1</v>
      </c>
      <c r="F31" s="3">
        <v>455</v>
      </c>
      <c r="G31" s="5">
        <f t="shared" si="1"/>
        <v>674.2857142857142</v>
      </c>
      <c r="H31" s="3">
        <v>234</v>
      </c>
      <c r="I31" s="5">
        <f t="shared" si="2"/>
        <v>749.3827160493827</v>
      </c>
      <c r="J31" s="15">
        <f t="shared" si="3"/>
        <v>1424.668430335097</v>
      </c>
    </row>
    <row r="32" spans="1:10" ht="25.5" customHeight="1">
      <c r="A32" s="14" t="s">
        <v>62</v>
      </c>
      <c r="B32" s="7" t="s">
        <v>191</v>
      </c>
      <c r="C32" s="8" t="s">
        <v>55</v>
      </c>
      <c r="D32" s="3">
        <v>970</v>
      </c>
      <c r="E32" s="5">
        <f>((990+7-D32)/990)*1000</f>
        <v>27.27272727272727</v>
      </c>
      <c r="F32" s="3">
        <v>610</v>
      </c>
      <c r="G32" s="5">
        <f t="shared" si="1"/>
        <v>526.6666666666666</v>
      </c>
      <c r="H32" s="3">
        <v>339</v>
      </c>
      <c r="I32" s="5">
        <f t="shared" si="2"/>
        <v>619.7530864197531</v>
      </c>
      <c r="J32" s="15">
        <f t="shared" si="3"/>
        <v>1173.692480359147</v>
      </c>
    </row>
    <row r="33" spans="1:10" ht="25.5" customHeight="1">
      <c r="A33" s="14" t="s">
        <v>63</v>
      </c>
      <c r="B33" s="7" t="s">
        <v>194</v>
      </c>
      <c r="C33" s="8" t="s">
        <v>36</v>
      </c>
      <c r="D33" s="3">
        <v>970</v>
      </c>
      <c r="E33" s="5">
        <f>((990+7-D33)/990)*1000</f>
        <v>27.27272727272727</v>
      </c>
      <c r="F33" s="3">
        <v>620</v>
      </c>
      <c r="G33" s="5">
        <f t="shared" si="1"/>
        <v>517.1428571428571</v>
      </c>
      <c r="H33" s="3">
        <v>425</v>
      </c>
      <c r="I33" s="5">
        <f t="shared" si="2"/>
        <v>513.5802469135803</v>
      </c>
      <c r="J33" s="15">
        <f t="shared" si="3"/>
        <v>1057.9958313291647</v>
      </c>
    </row>
    <row r="34" spans="1:10" ht="25.5" customHeight="1">
      <c r="A34" s="14" t="s">
        <v>70</v>
      </c>
      <c r="B34" s="7" t="s">
        <v>190</v>
      </c>
      <c r="C34" s="8" t="s">
        <v>36</v>
      </c>
      <c r="D34" s="3">
        <v>979</v>
      </c>
      <c r="E34" s="5">
        <f>((990+7-D34)/990)*1000</f>
        <v>18.18181818181818</v>
      </c>
      <c r="F34" s="3">
        <v>660</v>
      </c>
      <c r="G34" s="5">
        <f t="shared" si="1"/>
        <v>479.04761904761904</v>
      </c>
      <c r="H34" s="3">
        <v>416</v>
      </c>
      <c r="I34" s="5">
        <f t="shared" si="2"/>
        <v>524.6913580246913</v>
      </c>
      <c r="J34" s="15">
        <f t="shared" si="3"/>
        <v>1021.9207952541285</v>
      </c>
    </row>
    <row r="35" spans="1:10" s="17" customFormat="1" ht="25.5" customHeight="1">
      <c r="A35" s="14" t="s">
        <v>71</v>
      </c>
      <c r="B35" s="7" t="s">
        <v>212</v>
      </c>
      <c r="C35" s="8" t="s">
        <v>55</v>
      </c>
      <c r="D35" s="3">
        <v>1010</v>
      </c>
      <c r="E35" s="5">
        <v>1</v>
      </c>
      <c r="F35" s="3" t="s">
        <v>273</v>
      </c>
      <c r="G35" s="5">
        <v>0</v>
      </c>
      <c r="H35" s="3">
        <v>240</v>
      </c>
      <c r="I35" s="5">
        <f t="shared" si="2"/>
        <v>741.9753086419754</v>
      </c>
      <c r="J35" s="15">
        <f t="shared" si="3"/>
        <v>742.9753086419754</v>
      </c>
    </row>
    <row r="36" spans="1:10" ht="12.75" customHeight="1">
      <c r="A36" s="9"/>
      <c r="B36" s="11"/>
      <c r="C36" s="9"/>
      <c r="D36" s="24" t="s">
        <v>189</v>
      </c>
      <c r="E36" s="24"/>
      <c r="F36" s="24" t="s">
        <v>264</v>
      </c>
      <c r="G36" s="24"/>
      <c r="H36" s="24" t="s">
        <v>265</v>
      </c>
      <c r="I36" s="24"/>
      <c r="J36" s="10"/>
    </row>
  </sheetData>
  <sheetProtection/>
  <mergeCells count="16">
    <mergeCell ref="D36:E36"/>
    <mergeCell ref="F36:G36"/>
    <mergeCell ref="H36:I36"/>
    <mergeCell ref="A1:J1"/>
    <mergeCell ref="A2:J2"/>
    <mergeCell ref="A4:J4"/>
    <mergeCell ref="A6:J6"/>
    <mergeCell ref="C9:C10"/>
    <mergeCell ref="B9:B10"/>
    <mergeCell ref="A9:A10"/>
    <mergeCell ref="A3:J3"/>
    <mergeCell ref="G8:J8"/>
    <mergeCell ref="D9:E9"/>
    <mergeCell ref="F9:G9"/>
    <mergeCell ref="H9:I9"/>
    <mergeCell ref="J9:J10"/>
  </mergeCells>
  <printOptions horizontalCentered="1"/>
  <pageMargins left="0.3937007874015748" right="0.3937007874015748" top="0.3937007874015748" bottom="0.3937007874015748" header="0" footer="0"/>
  <pageSetup fitToHeight="1" fitToWidth="1" horizontalDpi="300" verticalDpi="300" orientation="portrait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tabSelected="1" zoomScalePageLayoutView="0" workbookViewId="0" topLeftCell="A5">
      <selection activeCell="K19" sqref="K19"/>
    </sheetView>
  </sheetViews>
  <sheetFormatPr defaultColWidth="9.00390625" defaultRowHeight="12.75"/>
  <cols>
    <col min="1" max="1" width="5.375" style="1" customWidth="1"/>
    <col min="2" max="2" width="22.625" style="6" customWidth="1"/>
    <col min="3" max="3" width="19.75390625" style="1" customWidth="1"/>
    <col min="4" max="4" width="7.00390625" style="2" customWidth="1"/>
    <col min="5" max="5" width="7.00390625" style="4" customWidth="1"/>
    <col min="6" max="6" width="7.00390625" style="2" customWidth="1"/>
    <col min="7" max="7" width="7.00390625" style="4" customWidth="1"/>
    <col min="8" max="8" width="7.00390625" style="2" customWidth="1"/>
    <col min="9" max="10" width="7.00390625" style="4" customWidth="1"/>
  </cols>
  <sheetData>
    <row r="1" spans="1:10" ht="25.5">
      <c r="A1" s="34" t="s">
        <v>23</v>
      </c>
      <c r="B1" s="34"/>
      <c r="C1" s="34"/>
      <c r="D1" s="34"/>
      <c r="E1" s="34"/>
      <c r="F1" s="34"/>
      <c r="G1" s="34"/>
      <c r="H1" s="34"/>
      <c r="I1" s="34"/>
      <c r="J1" s="34"/>
    </row>
    <row r="2" spans="1:10" ht="45.75" customHeight="1">
      <c r="A2" s="31" t="s">
        <v>24</v>
      </c>
      <c r="B2" s="31"/>
      <c r="C2" s="31"/>
      <c r="D2" s="31"/>
      <c r="E2" s="31"/>
      <c r="F2" s="31"/>
      <c r="G2" s="31"/>
      <c r="H2" s="31"/>
      <c r="I2" s="31"/>
      <c r="J2" s="31"/>
    </row>
    <row r="3" spans="1:10" ht="19.5" customHeight="1">
      <c r="A3" s="19" t="s">
        <v>25</v>
      </c>
      <c r="B3" s="19"/>
      <c r="C3" s="19"/>
      <c r="D3" s="19"/>
      <c r="E3" s="19"/>
      <c r="F3" s="19"/>
      <c r="G3" s="19"/>
      <c r="H3" s="19"/>
      <c r="I3" s="19"/>
      <c r="J3" s="19"/>
    </row>
    <row r="4" spans="1:10" ht="36.75" customHeight="1">
      <c r="A4" s="27" t="s">
        <v>26</v>
      </c>
      <c r="B4" s="27"/>
      <c r="C4" s="27"/>
      <c r="D4" s="27"/>
      <c r="E4" s="27"/>
      <c r="F4" s="27"/>
      <c r="G4" s="27"/>
      <c r="H4" s="27"/>
      <c r="I4" s="27"/>
      <c r="J4" s="27"/>
    </row>
    <row r="6" spans="1:10" ht="21.75" customHeight="1">
      <c r="A6" s="28" t="s">
        <v>7</v>
      </c>
      <c r="B6" s="28"/>
      <c r="C6" s="28"/>
      <c r="D6" s="28"/>
      <c r="E6" s="28"/>
      <c r="F6" s="28"/>
      <c r="G6" s="28"/>
      <c r="H6" s="28"/>
      <c r="I6" s="28"/>
      <c r="J6" s="28"/>
    </row>
    <row r="8" spans="7:10" ht="24.75" customHeight="1">
      <c r="G8" s="20" t="s">
        <v>12</v>
      </c>
      <c r="H8" s="21"/>
      <c r="I8" s="21"/>
      <c r="J8" s="21"/>
    </row>
    <row r="9" spans="1:10" ht="12.75">
      <c r="A9" s="22" t="s">
        <v>0</v>
      </c>
      <c r="B9" s="22" t="s">
        <v>9</v>
      </c>
      <c r="C9" s="22" t="s">
        <v>27</v>
      </c>
      <c r="D9" s="22" t="s">
        <v>1</v>
      </c>
      <c r="E9" s="22"/>
      <c r="F9" s="22" t="s">
        <v>4</v>
      </c>
      <c r="G9" s="22"/>
      <c r="H9" s="22" t="s">
        <v>5</v>
      </c>
      <c r="I9" s="22"/>
      <c r="J9" s="23" t="s">
        <v>8</v>
      </c>
    </row>
    <row r="10" spans="1:10" ht="12.75">
      <c r="A10" s="22"/>
      <c r="B10" s="22"/>
      <c r="C10" s="22"/>
      <c r="D10" s="13" t="s">
        <v>2</v>
      </c>
      <c r="E10" s="12" t="s">
        <v>3</v>
      </c>
      <c r="F10" s="13" t="s">
        <v>2</v>
      </c>
      <c r="G10" s="12" t="s">
        <v>3</v>
      </c>
      <c r="H10" s="13" t="s">
        <v>2</v>
      </c>
      <c r="I10" s="12" t="s">
        <v>3</v>
      </c>
      <c r="J10" s="23"/>
    </row>
    <row r="11" spans="1:10" ht="25.5" customHeight="1">
      <c r="A11" s="14" t="s">
        <v>13</v>
      </c>
      <c r="B11" s="7" t="s">
        <v>244</v>
      </c>
      <c r="C11" s="8" t="s">
        <v>245</v>
      </c>
      <c r="D11" s="3">
        <v>23</v>
      </c>
      <c r="E11" s="5">
        <f aca="true" t="shared" si="0" ref="E11:E33">((1080+3-D11)/1080)*1000</f>
        <v>981.4814814814815</v>
      </c>
      <c r="F11" s="3">
        <v>74</v>
      </c>
      <c r="G11" s="5">
        <f>((1080+35-F11)/1080)*1000</f>
        <v>963.8888888888889</v>
      </c>
      <c r="H11" s="3">
        <v>25</v>
      </c>
      <c r="I11" s="5">
        <f aca="true" t="shared" si="1" ref="I11:I33">((900+25-H11)/900)*1000</f>
        <v>1000</v>
      </c>
      <c r="J11" s="15">
        <f aca="true" t="shared" si="2" ref="J11:J34">I11+G11+E11</f>
        <v>2945.3703703703704</v>
      </c>
    </row>
    <row r="12" spans="1:10" ht="25.5" customHeight="1">
      <c r="A12" s="14" t="s">
        <v>14</v>
      </c>
      <c r="B12" s="7" t="s">
        <v>223</v>
      </c>
      <c r="C12" s="8" t="s">
        <v>224</v>
      </c>
      <c r="D12" s="3">
        <v>32</v>
      </c>
      <c r="E12" s="5">
        <f t="shared" si="0"/>
        <v>973.148148148148</v>
      </c>
      <c r="F12" s="3">
        <v>35</v>
      </c>
      <c r="G12" s="5">
        <f>((1080+35-F12)/1080)*1000</f>
        <v>1000</v>
      </c>
      <c r="H12" s="3">
        <v>55</v>
      </c>
      <c r="I12" s="5">
        <f t="shared" si="1"/>
        <v>966.6666666666666</v>
      </c>
      <c r="J12" s="15">
        <f t="shared" si="2"/>
        <v>2939.814814814815</v>
      </c>
    </row>
    <row r="13" spans="1:10" ht="25.5" customHeight="1">
      <c r="A13" s="14" t="s">
        <v>15</v>
      </c>
      <c r="B13" s="7" t="s">
        <v>257</v>
      </c>
      <c r="C13" s="8" t="s">
        <v>258</v>
      </c>
      <c r="D13" s="3">
        <v>20</v>
      </c>
      <c r="E13" s="5">
        <f t="shared" si="0"/>
        <v>984.2592592592592</v>
      </c>
      <c r="F13" s="3">
        <v>54</v>
      </c>
      <c r="G13" s="5">
        <f aca="true" t="shared" si="3" ref="G13:G34">((1080+52-F13)/1080)*1000</f>
        <v>998.1481481481482</v>
      </c>
      <c r="H13" s="3">
        <v>79</v>
      </c>
      <c r="I13" s="5">
        <f t="shared" si="1"/>
        <v>940</v>
      </c>
      <c r="J13" s="15">
        <f t="shared" si="2"/>
        <v>2922.4074074074074</v>
      </c>
    </row>
    <row r="14" spans="1:10" ht="25.5" customHeight="1">
      <c r="A14" s="14" t="s">
        <v>16</v>
      </c>
      <c r="B14" s="7" t="s">
        <v>259</v>
      </c>
      <c r="C14" s="8" t="s">
        <v>260</v>
      </c>
      <c r="D14" s="3">
        <v>55</v>
      </c>
      <c r="E14" s="5">
        <f t="shared" si="0"/>
        <v>951.8518518518518</v>
      </c>
      <c r="F14" s="3">
        <v>58</v>
      </c>
      <c r="G14" s="5">
        <f t="shared" si="3"/>
        <v>994.4444444444445</v>
      </c>
      <c r="H14" s="3">
        <v>51</v>
      </c>
      <c r="I14" s="5">
        <f t="shared" si="1"/>
        <v>971.1111111111112</v>
      </c>
      <c r="J14" s="15">
        <f t="shared" si="2"/>
        <v>2917.4074074074074</v>
      </c>
    </row>
    <row r="15" spans="1:10" ht="25.5" customHeight="1">
      <c r="A15" s="14" t="s">
        <v>17</v>
      </c>
      <c r="B15" s="7" t="s">
        <v>240</v>
      </c>
      <c r="C15" s="8" t="s">
        <v>241</v>
      </c>
      <c r="D15" s="3">
        <v>38</v>
      </c>
      <c r="E15" s="5">
        <f t="shared" si="0"/>
        <v>967.5925925925926</v>
      </c>
      <c r="F15" s="3">
        <v>52</v>
      </c>
      <c r="G15" s="5">
        <f t="shared" si="3"/>
        <v>1000</v>
      </c>
      <c r="H15" s="3">
        <v>81</v>
      </c>
      <c r="I15" s="5">
        <f t="shared" si="1"/>
        <v>937.7777777777778</v>
      </c>
      <c r="J15" s="15">
        <f t="shared" si="2"/>
        <v>2905.3703703703704</v>
      </c>
    </row>
    <row r="16" spans="1:10" ht="25.5" customHeight="1">
      <c r="A16" s="14" t="s">
        <v>18</v>
      </c>
      <c r="B16" s="7" t="s">
        <v>234</v>
      </c>
      <c r="C16" s="8" t="s">
        <v>235</v>
      </c>
      <c r="D16" s="3">
        <v>6</v>
      </c>
      <c r="E16" s="5">
        <f t="shared" si="0"/>
        <v>997.2222222222223</v>
      </c>
      <c r="F16" s="3">
        <v>118</v>
      </c>
      <c r="G16" s="5">
        <f t="shared" si="3"/>
        <v>938.8888888888889</v>
      </c>
      <c r="H16" s="3">
        <v>58</v>
      </c>
      <c r="I16" s="5">
        <f t="shared" si="1"/>
        <v>963.3333333333334</v>
      </c>
      <c r="J16" s="15">
        <f t="shared" si="2"/>
        <v>2899.4444444444443</v>
      </c>
    </row>
    <row r="17" spans="1:10" ht="25.5" customHeight="1">
      <c r="A17" s="14" t="s">
        <v>19</v>
      </c>
      <c r="B17" s="7" t="s">
        <v>236</v>
      </c>
      <c r="C17" s="8" t="s">
        <v>237</v>
      </c>
      <c r="D17" s="3">
        <v>35</v>
      </c>
      <c r="E17" s="5">
        <f t="shared" si="0"/>
        <v>970.3703703703703</v>
      </c>
      <c r="F17" s="3">
        <v>54</v>
      </c>
      <c r="G17" s="5">
        <f t="shared" si="3"/>
        <v>998.1481481481482</v>
      </c>
      <c r="H17" s="3">
        <v>91</v>
      </c>
      <c r="I17" s="5">
        <f t="shared" si="1"/>
        <v>926.6666666666666</v>
      </c>
      <c r="J17" s="15">
        <f t="shared" si="2"/>
        <v>2895.185185185185</v>
      </c>
    </row>
    <row r="18" spans="1:10" ht="25.5" customHeight="1">
      <c r="A18" s="14" t="s">
        <v>20</v>
      </c>
      <c r="B18" s="7" t="s">
        <v>229</v>
      </c>
      <c r="C18" s="8" t="s">
        <v>230</v>
      </c>
      <c r="D18" s="3">
        <v>35</v>
      </c>
      <c r="E18" s="5">
        <f t="shared" si="0"/>
        <v>970.3703703703703</v>
      </c>
      <c r="F18" s="3">
        <v>112</v>
      </c>
      <c r="G18" s="5">
        <f t="shared" si="3"/>
        <v>944.4444444444445</v>
      </c>
      <c r="H18" s="3">
        <v>47</v>
      </c>
      <c r="I18" s="5">
        <f t="shared" si="1"/>
        <v>975.5555555555555</v>
      </c>
      <c r="J18" s="15">
        <f t="shared" si="2"/>
        <v>2890.3703703703704</v>
      </c>
    </row>
    <row r="19" spans="1:10" ht="25.5" customHeight="1">
      <c r="A19" s="14" t="s">
        <v>21</v>
      </c>
      <c r="B19" s="7" t="s">
        <v>251</v>
      </c>
      <c r="C19" s="8" t="s">
        <v>252</v>
      </c>
      <c r="D19" s="3">
        <v>37</v>
      </c>
      <c r="E19" s="5">
        <f t="shared" si="0"/>
        <v>968.5185185185186</v>
      </c>
      <c r="F19" s="3">
        <v>107</v>
      </c>
      <c r="G19" s="5">
        <f t="shared" si="3"/>
        <v>949.074074074074</v>
      </c>
      <c r="H19" s="3">
        <v>50</v>
      </c>
      <c r="I19" s="5">
        <f t="shared" si="1"/>
        <v>972.2222222222222</v>
      </c>
      <c r="J19" s="15">
        <f t="shared" si="2"/>
        <v>2889.814814814815</v>
      </c>
    </row>
    <row r="20" spans="1:10" ht="25.5" customHeight="1">
      <c r="A20" s="14" t="s">
        <v>22</v>
      </c>
      <c r="B20" s="7" t="s">
        <v>242</v>
      </c>
      <c r="C20" s="8" t="s">
        <v>243</v>
      </c>
      <c r="D20" s="3">
        <v>17</v>
      </c>
      <c r="E20" s="5">
        <f t="shared" si="0"/>
        <v>987.0370370370371</v>
      </c>
      <c r="F20" s="3">
        <v>121</v>
      </c>
      <c r="G20" s="5">
        <f t="shared" si="3"/>
        <v>936.1111111111111</v>
      </c>
      <c r="H20" s="3">
        <v>65</v>
      </c>
      <c r="I20" s="5">
        <f t="shared" si="1"/>
        <v>955.5555555555557</v>
      </c>
      <c r="J20" s="15">
        <f t="shared" si="2"/>
        <v>2878.703703703704</v>
      </c>
    </row>
    <row r="21" spans="1:10" ht="25.5" customHeight="1">
      <c r="A21" s="14" t="s">
        <v>41</v>
      </c>
      <c r="B21" s="7" t="s">
        <v>227</v>
      </c>
      <c r="C21" s="8" t="s">
        <v>228</v>
      </c>
      <c r="D21" s="3">
        <v>35</v>
      </c>
      <c r="E21" s="5">
        <f t="shared" si="0"/>
        <v>970.3703703703703</v>
      </c>
      <c r="F21" s="3">
        <v>124</v>
      </c>
      <c r="G21" s="5">
        <f t="shared" si="3"/>
        <v>933.3333333333334</v>
      </c>
      <c r="H21" s="3">
        <v>80</v>
      </c>
      <c r="I21" s="5">
        <f t="shared" si="1"/>
        <v>938.8888888888889</v>
      </c>
      <c r="J21" s="15">
        <f t="shared" si="2"/>
        <v>2842.5925925925926</v>
      </c>
    </row>
    <row r="22" spans="1:10" ht="25.5" customHeight="1">
      <c r="A22" s="14" t="s">
        <v>42</v>
      </c>
      <c r="B22" s="7" t="s">
        <v>261</v>
      </c>
      <c r="C22" s="8" t="s">
        <v>228</v>
      </c>
      <c r="D22" s="3">
        <v>55</v>
      </c>
      <c r="E22" s="5">
        <f t="shared" si="0"/>
        <v>951.8518518518518</v>
      </c>
      <c r="F22" s="3">
        <v>131</v>
      </c>
      <c r="G22" s="5">
        <f t="shared" si="3"/>
        <v>926.8518518518518</v>
      </c>
      <c r="H22" s="3">
        <v>91</v>
      </c>
      <c r="I22" s="5">
        <f t="shared" si="1"/>
        <v>926.6666666666666</v>
      </c>
      <c r="J22" s="15">
        <f t="shared" si="2"/>
        <v>2805.3703703703704</v>
      </c>
    </row>
    <row r="23" spans="1:10" ht="25.5" customHeight="1">
      <c r="A23" s="14" t="s">
        <v>43</v>
      </c>
      <c r="B23" s="16" t="s">
        <v>232</v>
      </c>
      <c r="C23" s="8" t="s">
        <v>233</v>
      </c>
      <c r="D23" s="3">
        <v>3</v>
      </c>
      <c r="E23" s="5">
        <f t="shared" si="0"/>
        <v>1000</v>
      </c>
      <c r="F23" s="3">
        <v>174</v>
      </c>
      <c r="G23" s="5">
        <f t="shared" si="3"/>
        <v>887.0370370370371</v>
      </c>
      <c r="H23" s="3">
        <v>201</v>
      </c>
      <c r="I23" s="5">
        <f t="shared" si="1"/>
        <v>804.4444444444445</v>
      </c>
      <c r="J23" s="15">
        <f t="shared" si="2"/>
        <v>2691.4814814814818</v>
      </c>
    </row>
    <row r="24" spans="1:10" ht="25.5" customHeight="1">
      <c r="A24" s="14" t="s">
        <v>44</v>
      </c>
      <c r="B24" s="7" t="s">
        <v>238</v>
      </c>
      <c r="C24" s="8" t="s">
        <v>239</v>
      </c>
      <c r="D24" s="3">
        <v>142</v>
      </c>
      <c r="E24" s="5">
        <f t="shared" si="0"/>
        <v>871.2962962962963</v>
      </c>
      <c r="F24" s="3">
        <v>75</v>
      </c>
      <c r="G24" s="5">
        <f t="shared" si="3"/>
        <v>978.7037037037037</v>
      </c>
      <c r="H24" s="3">
        <v>424</v>
      </c>
      <c r="I24" s="5">
        <f t="shared" si="1"/>
        <v>556.6666666666666</v>
      </c>
      <c r="J24" s="15">
        <f t="shared" si="2"/>
        <v>2406.666666666667</v>
      </c>
    </row>
    <row r="25" spans="1:10" ht="25.5" customHeight="1">
      <c r="A25" s="14" t="s">
        <v>45</v>
      </c>
      <c r="B25" s="7" t="s">
        <v>255</v>
      </c>
      <c r="C25" s="8" t="s">
        <v>256</v>
      </c>
      <c r="D25" s="3">
        <v>139</v>
      </c>
      <c r="E25" s="5">
        <f t="shared" si="0"/>
        <v>874.0740740740741</v>
      </c>
      <c r="F25" s="3">
        <v>142</v>
      </c>
      <c r="G25" s="5">
        <f t="shared" si="3"/>
        <v>916.6666666666666</v>
      </c>
      <c r="H25" s="3">
        <v>569</v>
      </c>
      <c r="I25" s="5">
        <f t="shared" si="1"/>
        <v>395.55555555555554</v>
      </c>
      <c r="J25" s="15">
        <f t="shared" si="2"/>
        <v>2186.2962962962965</v>
      </c>
    </row>
    <row r="26" spans="1:10" ht="25.5" customHeight="1">
      <c r="A26" s="14" t="s">
        <v>46</v>
      </c>
      <c r="B26" s="7" t="s">
        <v>231</v>
      </c>
      <c r="C26" s="8" t="s">
        <v>67</v>
      </c>
      <c r="D26" s="3">
        <v>523</v>
      </c>
      <c r="E26" s="5">
        <f t="shared" si="0"/>
        <v>518.5185185185185</v>
      </c>
      <c r="F26" s="3">
        <v>280</v>
      </c>
      <c r="G26" s="5">
        <f t="shared" si="3"/>
        <v>788.8888888888889</v>
      </c>
      <c r="H26" s="3">
        <v>140</v>
      </c>
      <c r="I26" s="5">
        <f t="shared" si="1"/>
        <v>872.2222222222223</v>
      </c>
      <c r="J26" s="15">
        <f t="shared" si="2"/>
        <v>2179.6296296296296</v>
      </c>
    </row>
    <row r="27" spans="1:10" ht="25.5" customHeight="1">
      <c r="A27" s="14" t="s">
        <v>57</v>
      </c>
      <c r="B27" s="7" t="s">
        <v>247</v>
      </c>
      <c r="C27" s="8" t="s">
        <v>248</v>
      </c>
      <c r="D27" s="3">
        <v>365</v>
      </c>
      <c r="E27" s="5">
        <f t="shared" si="0"/>
        <v>664.8148148148149</v>
      </c>
      <c r="F27" s="3">
        <v>473</v>
      </c>
      <c r="G27" s="5">
        <f t="shared" si="3"/>
        <v>610.1851851851852</v>
      </c>
      <c r="H27" s="3">
        <v>186</v>
      </c>
      <c r="I27" s="5">
        <f t="shared" si="1"/>
        <v>821.1111111111111</v>
      </c>
      <c r="J27" s="15">
        <f t="shared" si="2"/>
        <v>2096.1111111111113</v>
      </c>
    </row>
    <row r="28" spans="1:10" ht="25.5" customHeight="1">
      <c r="A28" s="14" t="s">
        <v>58</v>
      </c>
      <c r="B28" s="7" t="s">
        <v>262</v>
      </c>
      <c r="C28" s="8" t="s">
        <v>263</v>
      </c>
      <c r="D28" s="3">
        <v>693</v>
      </c>
      <c r="E28" s="5">
        <f t="shared" si="0"/>
        <v>361.1111111111111</v>
      </c>
      <c r="F28" s="3">
        <v>446</v>
      </c>
      <c r="G28" s="5">
        <f t="shared" si="3"/>
        <v>635.1851851851852</v>
      </c>
      <c r="H28" s="3">
        <v>100</v>
      </c>
      <c r="I28" s="5">
        <f t="shared" si="1"/>
        <v>916.6666666666666</v>
      </c>
      <c r="J28" s="15">
        <f t="shared" si="2"/>
        <v>1912.9629629629628</v>
      </c>
    </row>
    <row r="29" spans="1:10" ht="25.5" customHeight="1">
      <c r="A29" s="14" t="s">
        <v>59</v>
      </c>
      <c r="B29" s="7" t="s">
        <v>272</v>
      </c>
      <c r="C29" s="8" t="s">
        <v>246</v>
      </c>
      <c r="D29" s="3">
        <v>344</v>
      </c>
      <c r="E29" s="5">
        <f t="shared" si="0"/>
        <v>684.2592592592592</v>
      </c>
      <c r="F29" s="3">
        <v>475</v>
      </c>
      <c r="G29" s="5">
        <f t="shared" si="3"/>
        <v>608.3333333333333</v>
      </c>
      <c r="H29" s="3">
        <v>495</v>
      </c>
      <c r="I29" s="5">
        <f t="shared" si="1"/>
        <v>477.7777777777778</v>
      </c>
      <c r="J29" s="15">
        <f t="shared" si="2"/>
        <v>1770.3703703703704</v>
      </c>
    </row>
    <row r="30" spans="1:10" ht="25.5" customHeight="1">
      <c r="A30" s="14" t="s">
        <v>60</v>
      </c>
      <c r="B30" s="7" t="s">
        <v>249</v>
      </c>
      <c r="C30" s="8" t="s">
        <v>203</v>
      </c>
      <c r="D30" s="3">
        <v>280</v>
      </c>
      <c r="E30" s="5">
        <f t="shared" si="0"/>
        <v>743.5185185185185</v>
      </c>
      <c r="F30" s="3">
        <v>185</v>
      </c>
      <c r="G30" s="5">
        <f t="shared" si="3"/>
        <v>876.8518518518518</v>
      </c>
      <c r="H30" s="3">
        <v>855</v>
      </c>
      <c r="I30" s="5">
        <f t="shared" si="1"/>
        <v>77.77777777777779</v>
      </c>
      <c r="J30" s="15">
        <f t="shared" si="2"/>
        <v>1698.1481481481483</v>
      </c>
    </row>
    <row r="31" spans="1:10" ht="25.5" customHeight="1">
      <c r="A31" s="14" t="s">
        <v>61</v>
      </c>
      <c r="B31" s="7" t="s">
        <v>253</v>
      </c>
      <c r="C31" s="8" t="s">
        <v>254</v>
      </c>
      <c r="D31" s="3">
        <v>500</v>
      </c>
      <c r="E31" s="5">
        <f t="shared" si="0"/>
        <v>539.8148148148149</v>
      </c>
      <c r="F31" s="3">
        <v>1115</v>
      </c>
      <c r="G31" s="5">
        <f t="shared" si="3"/>
        <v>15.740740740740739</v>
      </c>
      <c r="H31" s="3">
        <v>120</v>
      </c>
      <c r="I31" s="5">
        <f t="shared" si="1"/>
        <v>894.4444444444445</v>
      </c>
      <c r="J31" s="15">
        <f t="shared" si="2"/>
        <v>1450</v>
      </c>
    </row>
    <row r="32" spans="1:10" ht="25.5" customHeight="1">
      <c r="A32" s="14" t="s">
        <v>62</v>
      </c>
      <c r="B32" s="7" t="s">
        <v>225</v>
      </c>
      <c r="C32" s="8" t="s">
        <v>226</v>
      </c>
      <c r="D32" s="3">
        <v>51</v>
      </c>
      <c r="E32" s="5">
        <f t="shared" si="0"/>
        <v>955.5555555555557</v>
      </c>
      <c r="F32" s="3">
        <v>795</v>
      </c>
      <c r="G32" s="5">
        <f t="shared" si="3"/>
        <v>312.03703703703707</v>
      </c>
      <c r="H32" s="3">
        <v>765</v>
      </c>
      <c r="I32" s="5">
        <f t="shared" si="1"/>
        <v>177.77777777777777</v>
      </c>
      <c r="J32" s="15">
        <f t="shared" si="2"/>
        <v>1445.3703703703704</v>
      </c>
    </row>
    <row r="33" spans="1:10" ht="25.5" customHeight="1">
      <c r="A33" s="14" t="s">
        <v>63</v>
      </c>
      <c r="B33" s="7" t="s">
        <v>267</v>
      </c>
      <c r="C33" s="8" t="s">
        <v>268</v>
      </c>
      <c r="D33" s="3">
        <v>950</v>
      </c>
      <c r="E33" s="5">
        <f t="shared" si="0"/>
        <v>123.14814814814815</v>
      </c>
      <c r="F33" s="3">
        <v>763</v>
      </c>
      <c r="G33" s="5">
        <f t="shared" si="3"/>
        <v>341.6666666666667</v>
      </c>
      <c r="H33" s="3">
        <v>135</v>
      </c>
      <c r="I33" s="5">
        <f t="shared" si="1"/>
        <v>877.7777777777777</v>
      </c>
      <c r="J33" s="15">
        <f t="shared" si="2"/>
        <v>1342.5925925925926</v>
      </c>
    </row>
    <row r="34" spans="1:10" s="17" customFormat="1" ht="25.5" customHeight="1">
      <c r="A34" s="14" t="s">
        <v>70</v>
      </c>
      <c r="B34" s="7" t="s">
        <v>269</v>
      </c>
      <c r="C34" s="8" t="s">
        <v>270</v>
      </c>
      <c r="D34" s="3" t="s">
        <v>271</v>
      </c>
      <c r="E34" s="5">
        <v>0</v>
      </c>
      <c r="F34" s="3">
        <v>910</v>
      </c>
      <c r="G34" s="5">
        <f t="shared" si="3"/>
        <v>205.55555555555554</v>
      </c>
      <c r="H34" s="3" t="s">
        <v>271</v>
      </c>
      <c r="I34" s="5">
        <v>0</v>
      </c>
      <c r="J34" s="15">
        <f t="shared" si="2"/>
        <v>205.55555555555554</v>
      </c>
    </row>
    <row r="35" spans="1:10" ht="12.75" customHeight="1">
      <c r="A35" s="9"/>
      <c r="B35" s="11"/>
      <c r="C35" s="9"/>
      <c r="D35" s="24" t="s">
        <v>250</v>
      </c>
      <c r="E35" s="24"/>
      <c r="F35" s="24" t="s">
        <v>250</v>
      </c>
      <c r="G35" s="24"/>
      <c r="H35" s="24" t="s">
        <v>266</v>
      </c>
      <c r="I35" s="24"/>
      <c r="J35" s="10"/>
    </row>
  </sheetData>
  <sheetProtection/>
  <mergeCells count="16">
    <mergeCell ref="A3:J3"/>
    <mergeCell ref="G8:J8"/>
    <mergeCell ref="D9:E9"/>
    <mergeCell ref="F9:G9"/>
    <mergeCell ref="H9:I9"/>
    <mergeCell ref="J9:J10"/>
    <mergeCell ref="D35:E35"/>
    <mergeCell ref="F35:G35"/>
    <mergeCell ref="H35:I35"/>
    <mergeCell ref="A1:J1"/>
    <mergeCell ref="A2:J2"/>
    <mergeCell ref="A4:J4"/>
    <mergeCell ref="A6:J6"/>
    <mergeCell ref="C9:C10"/>
    <mergeCell ref="B9:B10"/>
    <mergeCell ref="A9:A10"/>
  </mergeCells>
  <printOptions horizontalCentered="1"/>
  <pageMargins left="0.3937007874015748" right="0.3937007874015748" top="0.3937007874015748" bottom="0.3937007874015748" header="0" footer="0"/>
  <pageSetup fitToHeight="1" fitToWidth="1" horizontalDpi="300" verticalDpi="3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waldar</cp:lastModifiedBy>
  <cp:lastPrinted>2010-11-21T04:46:57Z</cp:lastPrinted>
  <dcterms:created xsi:type="dcterms:W3CDTF">1997-02-26T13:46:56Z</dcterms:created>
  <dcterms:modified xsi:type="dcterms:W3CDTF">2010-11-22T17:12:07Z</dcterms:modified>
  <cp:category/>
  <cp:version/>
  <cp:contentType/>
  <cp:contentStatus/>
</cp:coreProperties>
</file>