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44" yWindow="120" windowWidth="10344" windowHeight="10080" activeTab="0"/>
  </bookViews>
  <sheets>
    <sheet name="TS" sheetId="1" r:id="rId1"/>
    <sheet name="TJ" sheetId="2" r:id="rId2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<sst xmlns="http://schemas.openxmlformats.org/spreadsheetml/2006/main" count="85" uniqueCount="50">
  <si>
    <t>Etap I</t>
  </si>
  <si>
    <t>Etap II</t>
  </si>
  <si>
    <t>S</t>
  </si>
  <si>
    <t>Zespół</t>
  </si>
  <si>
    <t>RAZEM</t>
  </si>
  <si>
    <t>poz1</t>
  </si>
  <si>
    <t>poz2</t>
  </si>
  <si>
    <t>poz1-2</t>
  </si>
  <si>
    <t>P1</t>
  </si>
  <si>
    <t>Etap I-II</t>
  </si>
  <si>
    <t>M.</t>
  </si>
  <si>
    <t>Etap III</t>
  </si>
  <si>
    <t>poz3</t>
  </si>
  <si>
    <t>PK1</t>
  </si>
  <si>
    <t>PP1</t>
  </si>
  <si>
    <t>PK2</t>
  </si>
  <si>
    <t>PP2</t>
  </si>
  <si>
    <t>PK3</t>
  </si>
  <si>
    <t>PP3</t>
  </si>
  <si>
    <t>poz1-3</t>
  </si>
  <si>
    <t>nazwisko i imię</t>
  </si>
  <si>
    <t>Etap I-III</t>
  </si>
  <si>
    <t>klub/miasto</t>
  </si>
  <si>
    <t>Trasa</t>
  </si>
  <si>
    <t>Jakub Kaczyński
Piotr Kaczyński</t>
  </si>
  <si>
    <t>Waldemar Fijor</t>
  </si>
  <si>
    <t>Gdańsk</t>
  </si>
  <si>
    <t>Toruń</t>
  </si>
  <si>
    <t>Wiktor Marczak</t>
  </si>
  <si>
    <t>Warszawa</t>
  </si>
  <si>
    <t>Marta Garbowska
Rafał Janowski</t>
  </si>
  <si>
    <t>Maciej Sołtys</t>
  </si>
  <si>
    <t>Joanna Puternicka
Jacek Wieszaczewski</t>
  </si>
  <si>
    <t>Jan Dąbrowski</t>
  </si>
  <si>
    <t>Adam Skoczyński
Krzysztof Ligienza</t>
  </si>
  <si>
    <t>Tomasz Gronau</t>
  </si>
  <si>
    <t>Krzysztof Kula</t>
  </si>
  <si>
    <t>Marek Pacek
Roman Trocha</t>
  </si>
  <si>
    <t>Patrycja Brzuchalska
Bartłomiej Mazan</t>
  </si>
  <si>
    <t>Jacek Gdula</t>
  </si>
  <si>
    <t>Marcin Krasuski</t>
  </si>
  <si>
    <t>Kazimierz Makieła</t>
  </si>
  <si>
    <t>Alicja Glinka</t>
  </si>
  <si>
    <t>Arkadiusz Skoczyński</t>
  </si>
  <si>
    <t>Szymon Glinka</t>
  </si>
  <si>
    <t>Anna Natusiewicz
Marek Piela</t>
  </si>
  <si>
    <t>Piotr Sokołowski</t>
  </si>
  <si>
    <t>Piotr Glinka
Andrzej Krochmal</t>
  </si>
  <si>
    <t>TJ</t>
  </si>
  <si>
    <t>abs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</si>
</sst>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</numFmts>
  <fonts count="31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22"/>
      <color indexed="8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26" fillId="15" borderId="1" applyNumberFormat="0" applyAlignment="0" applyProtection="0"/>
    <xf numFmtId="9" fontId="4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8" fillId="0" borderId="13" xfId="0" applyFont="1" applyBorder="1" applyAlignment="1" applyProtection="1">
      <alignment horizontal="centerContinuous"/>
      <protection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>
      <alignment/>
    </xf>
    <xf numFmtId="0" fontId="8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Continuous"/>
      <protection/>
    </xf>
    <xf numFmtId="0" fontId="11" fillId="0" borderId="10" xfId="0" applyFont="1" applyBorder="1" applyAlignment="1">
      <alignment/>
    </xf>
    <xf numFmtId="22" fontId="9" fillId="0" borderId="17" xfId="0" applyNumberFormat="1" applyFont="1" applyBorder="1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8" fillId="0" borderId="14" xfId="0" applyFont="1" applyBorder="1" applyAlignment="1">
      <alignment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8" fillId="0" borderId="13" xfId="0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2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/>
      <protection/>
    </xf>
    <xf numFmtId="180" fontId="9" fillId="0" borderId="27" xfId="0" applyNumberFormat="1" applyFont="1" applyBorder="1" applyAlignment="1" applyProtection="1">
      <alignment vertical="center"/>
      <protection/>
    </xf>
    <xf numFmtId="1" fontId="14" fillId="0" borderId="25" xfId="0" applyNumberFormat="1" applyFont="1" applyBorder="1" applyAlignment="1">
      <alignment horizontal="center" vertical="center" wrapText="1"/>
    </xf>
    <xf numFmtId="1" fontId="14" fillId="0" borderId="28" xfId="0" applyNumberFormat="1" applyFont="1" applyBorder="1" applyAlignment="1">
      <alignment horizontal="center" vertical="center" wrapText="1"/>
    </xf>
    <xf numFmtId="180" fontId="8" fillId="0" borderId="26" xfId="0" applyNumberFormat="1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1" fontId="14" fillId="15" borderId="36" xfId="51" applyNumberFormat="1" applyFont="1" applyFill="1" applyBorder="1" applyAlignment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H25 wyniki końcow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3.375" style="10" customWidth="1"/>
    <col min="2" max="2" width="25.00390625" style="10" customWidth="1"/>
    <col min="3" max="3" width="11.00390625" style="10" customWidth="1"/>
    <col min="4" max="4" width="5.125" style="10" bestFit="1" customWidth="1"/>
    <col min="5" max="5" width="9.50390625" style="10" bestFit="1" customWidth="1"/>
    <col min="6" max="6" width="5.50390625" style="10" bestFit="1" customWidth="1"/>
    <col min="7" max="7" width="5.125" style="10" bestFit="1" customWidth="1"/>
    <col min="8" max="8" width="9.50390625" style="10" bestFit="1" customWidth="1"/>
    <col min="9" max="9" width="5.50390625" style="10" bestFit="1" customWidth="1"/>
    <col min="10" max="10" width="9.50390625" style="10" bestFit="1" customWidth="1"/>
    <col min="11" max="11" width="7.125" style="10" bestFit="1" customWidth="1"/>
    <col min="12" max="12" width="5.125" style="10" bestFit="1" customWidth="1"/>
    <col min="13" max="13" width="8.375" style="10" customWidth="1"/>
    <col min="14" max="14" width="5.50390625" style="10" bestFit="1" customWidth="1"/>
    <col min="15" max="15" width="9.50390625" style="10" bestFit="1" customWidth="1"/>
    <col min="16" max="16" width="7.125" style="10" bestFit="1" customWidth="1"/>
    <col min="17" max="16384" width="9.00390625" style="10" customWidth="1"/>
  </cols>
  <sheetData>
    <row r="1" spans="1:16" ht="28.5" thickBo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13.5">
      <c r="A2" s="54" t="s">
        <v>23</v>
      </c>
      <c r="B2" s="55"/>
      <c r="C2" s="56"/>
      <c r="D2" s="11" t="s">
        <v>0</v>
      </c>
      <c r="E2" s="12"/>
      <c r="F2" s="12"/>
      <c r="G2" s="32" t="s">
        <v>1</v>
      </c>
      <c r="H2" s="12"/>
      <c r="I2" s="13"/>
      <c r="J2" s="14"/>
      <c r="K2" s="13"/>
      <c r="L2" s="32" t="s">
        <v>11</v>
      </c>
      <c r="M2" s="3"/>
      <c r="N2" s="4"/>
      <c r="O2" s="7"/>
      <c r="P2" s="4"/>
    </row>
    <row r="3" spans="1:16" ht="13.5">
      <c r="A3" s="15"/>
      <c r="B3" s="16"/>
      <c r="C3" s="16"/>
      <c r="D3" s="17" t="s">
        <v>2</v>
      </c>
      <c r="E3" s="18">
        <v>1890</v>
      </c>
      <c r="F3" s="33"/>
      <c r="G3" s="17" t="s">
        <v>2</v>
      </c>
      <c r="H3" s="20">
        <v>1620</v>
      </c>
      <c r="I3" s="19"/>
      <c r="J3" s="21" t="s">
        <v>9</v>
      </c>
      <c r="K3" s="22"/>
      <c r="L3" s="17" t="s">
        <v>2</v>
      </c>
      <c r="M3" s="20">
        <v>1800</v>
      </c>
      <c r="N3" s="6"/>
      <c r="O3" s="21" t="s">
        <v>21</v>
      </c>
      <c r="P3" s="5"/>
    </row>
    <row r="4" spans="1:16" ht="13.5">
      <c r="A4" s="15"/>
      <c r="B4" s="23"/>
      <c r="C4" s="16"/>
      <c r="D4" s="17" t="s">
        <v>8</v>
      </c>
      <c r="E4" s="18">
        <f>MIN(D7:D973)</f>
        <v>0</v>
      </c>
      <c r="F4" s="34"/>
      <c r="G4" s="17" t="s">
        <v>8</v>
      </c>
      <c r="H4" s="18">
        <f>MIN(G7:G973)</f>
        <v>0</v>
      </c>
      <c r="I4" s="24"/>
      <c r="J4" s="25"/>
      <c r="K4" s="24"/>
      <c r="L4" s="17" t="s">
        <v>8</v>
      </c>
      <c r="M4" s="18">
        <f>MIN(L7:L973)</f>
        <v>5</v>
      </c>
      <c r="N4" s="2"/>
      <c r="O4" s="8"/>
      <c r="P4" s="2"/>
    </row>
    <row r="5" spans="1:16" ht="14.25" thickBot="1">
      <c r="A5" s="26"/>
      <c r="B5" s="27" t="s">
        <v>3</v>
      </c>
      <c r="C5" s="28"/>
      <c r="D5" s="29"/>
      <c r="E5" s="30"/>
      <c r="F5" s="30"/>
      <c r="G5" s="29"/>
      <c r="H5" s="30"/>
      <c r="I5" s="31"/>
      <c r="J5" s="29"/>
      <c r="K5" s="31"/>
      <c r="L5" s="9"/>
      <c r="M5" s="1"/>
      <c r="N5" s="2"/>
      <c r="O5" s="9"/>
      <c r="P5" s="2"/>
    </row>
    <row r="6" spans="1:16" ht="14.25" thickBot="1">
      <c r="A6" s="43" t="s">
        <v>10</v>
      </c>
      <c r="B6" s="44" t="s">
        <v>20</v>
      </c>
      <c r="C6" s="45" t="s">
        <v>22</v>
      </c>
      <c r="D6" s="46" t="s">
        <v>13</v>
      </c>
      <c r="E6" s="47" t="s">
        <v>14</v>
      </c>
      <c r="F6" s="47" t="s">
        <v>5</v>
      </c>
      <c r="G6" s="46" t="s">
        <v>15</v>
      </c>
      <c r="H6" s="48" t="s">
        <v>16</v>
      </c>
      <c r="I6" s="45" t="s">
        <v>6</v>
      </c>
      <c r="J6" s="46" t="s">
        <v>4</v>
      </c>
      <c r="K6" s="49" t="s">
        <v>7</v>
      </c>
      <c r="L6" s="46" t="s">
        <v>17</v>
      </c>
      <c r="M6" s="48" t="s">
        <v>18</v>
      </c>
      <c r="N6" s="45" t="s">
        <v>12</v>
      </c>
      <c r="O6" s="46" t="s">
        <v>4</v>
      </c>
      <c r="P6" s="49" t="s">
        <v>19</v>
      </c>
    </row>
    <row r="7" spans="1:16" ht="27">
      <c r="A7" s="50">
        <v>1</v>
      </c>
      <c r="B7" s="35" t="s">
        <v>47</v>
      </c>
      <c r="C7" s="36"/>
      <c r="D7" s="37">
        <v>0</v>
      </c>
      <c r="E7" s="38">
        <f aca="true" t="shared" si="0" ref="E7:E24">IF(D7="abs",0,IF(D7&lt;(E$3+E$4),(E$3+E$4-D7)/E$3*1000,1))</f>
        <v>1000</v>
      </c>
      <c r="F7" s="39">
        <f aca="true" t="shared" si="1" ref="F7:F24">RANK(E7,$E$7:$E$973)</f>
        <v>1</v>
      </c>
      <c r="G7" s="37">
        <v>0</v>
      </c>
      <c r="H7" s="38">
        <f aca="true" t="shared" si="2" ref="H7:H24">IF(G7="abs",0,IF(G7&lt;(H$3+H$4),(H$3+H$4-G7)/H$3*1000,1))</f>
        <v>1000</v>
      </c>
      <c r="I7" s="40">
        <f aca="true" t="shared" si="3" ref="I7:I24">RANK(H7,$H$7:$H$973)</f>
        <v>1</v>
      </c>
      <c r="J7" s="41">
        <f aca="true" t="shared" si="4" ref="J7:J24">E7+H7</f>
        <v>2000</v>
      </c>
      <c r="K7" s="40">
        <f aca="true" t="shared" si="5" ref="K7:K24">RANK(J7,$J$7:$J$973)</f>
        <v>1</v>
      </c>
      <c r="L7" s="42">
        <v>37</v>
      </c>
      <c r="M7" s="38">
        <f aca="true" t="shared" si="6" ref="M7:M24">IF(L7="abs",0,IF(L7&lt;(M$3+M$4),(M$3+M$4-L7)/M$3*1000,1))</f>
        <v>982.2222222222222</v>
      </c>
      <c r="N7" s="40">
        <f aca="true" t="shared" si="7" ref="N7:N24">RANK(M7,$M$7:$M$973)</f>
        <v>4</v>
      </c>
      <c r="O7" s="41">
        <f aca="true" t="shared" si="8" ref="O7:O24">J7+M7</f>
        <v>2982.222222222222</v>
      </c>
      <c r="P7" s="40">
        <f aca="true" t="shared" si="9" ref="P7:P24">RANK(O7,$O$7:$O$973)</f>
        <v>1</v>
      </c>
    </row>
    <row r="8" spans="1:16" ht="27">
      <c r="A8" s="50">
        <v>2</v>
      </c>
      <c r="B8" s="35" t="s">
        <v>37</v>
      </c>
      <c r="C8" s="36"/>
      <c r="D8" s="37">
        <v>7</v>
      </c>
      <c r="E8" s="38">
        <f t="shared" si="0"/>
        <v>996.2962962962963</v>
      </c>
      <c r="F8" s="39">
        <f t="shared" si="1"/>
        <v>5</v>
      </c>
      <c r="G8" s="37">
        <v>45</v>
      </c>
      <c r="H8" s="38">
        <f t="shared" si="2"/>
        <v>972.2222222222222</v>
      </c>
      <c r="I8" s="40">
        <f t="shared" si="3"/>
        <v>6</v>
      </c>
      <c r="J8" s="41">
        <f t="shared" si="4"/>
        <v>1968.5185185185185</v>
      </c>
      <c r="K8" s="40">
        <f t="shared" si="5"/>
        <v>4</v>
      </c>
      <c r="L8" s="42">
        <v>5</v>
      </c>
      <c r="M8" s="38">
        <f t="shared" si="6"/>
        <v>1000</v>
      </c>
      <c r="N8" s="40">
        <f t="shared" si="7"/>
        <v>1</v>
      </c>
      <c r="O8" s="41">
        <f t="shared" si="8"/>
        <v>2968.5185185185182</v>
      </c>
      <c r="P8" s="40">
        <f t="shared" si="9"/>
        <v>2</v>
      </c>
    </row>
    <row r="9" spans="1:16" ht="27">
      <c r="A9" s="50">
        <v>3</v>
      </c>
      <c r="B9" s="35" t="s">
        <v>38</v>
      </c>
      <c r="C9" s="36"/>
      <c r="D9" s="37">
        <v>1</v>
      </c>
      <c r="E9" s="38">
        <f t="shared" si="0"/>
        <v>999.4708994708996</v>
      </c>
      <c r="F9" s="39">
        <f t="shared" si="1"/>
        <v>4</v>
      </c>
      <c r="G9" s="37">
        <v>53</v>
      </c>
      <c r="H9" s="38">
        <f t="shared" si="2"/>
        <v>967.283950617284</v>
      </c>
      <c r="I9" s="40">
        <f t="shared" si="3"/>
        <v>8</v>
      </c>
      <c r="J9" s="41">
        <f t="shared" si="4"/>
        <v>1966.7548500881835</v>
      </c>
      <c r="K9" s="40">
        <f t="shared" si="5"/>
        <v>5</v>
      </c>
      <c r="L9" s="42">
        <v>18</v>
      </c>
      <c r="M9" s="38">
        <f t="shared" si="6"/>
        <v>992.7777777777777</v>
      </c>
      <c r="N9" s="40">
        <f t="shared" si="7"/>
        <v>2</v>
      </c>
      <c r="O9" s="41">
        <f t="shared" si="8"/>
        <v>2959.5326278659613</v>
      </c>
      <c r="P9" s="40">
        <f t="shared" si="9"/>
        <v>3</v>
      </c>
    </row>
    <row r="10" spans="1:16" ht="27">
      <c r="A10" s="50">
        <v>4</v>
      </c>
      <c r="B10" s="35" t="s">
        <v>34</v>
      </c>
      <c r="C10" s="36"/>
      <c r="D10" s="37">
        <v>0</v>
      </c>
      <c r="E10" s="38">
        <f t="shared" si="0"/>
        <v>1000</v>
      </c>
      <c r="F10" s="39">
        <f t="shared" si="1"/>
        <v>1</v>
      </c>
      <c r="G10" s="37">
        <v>25</v>
      </c>
      <c r="H10" s="38">
        <f t="shared" si="2"/>
        <v>984.5679012345679</v>
      </c>
      <c r="I10" s="40">
        <f t="shared" si="3"/>
        <v>3</v>
      </c>
      <c r="J10" s="41">
        <f t="shared" si="4"/>
        <v>1984.567901234568</v>
      </c>
      <c r="K10" s="40">
        <f t="shared" si="5"/>
        <v>3</v>
      </c>
      <c r="L10" s="42">
        <v>95</v>
      </c>
      <c r="M10" s="38">
        <f t="shared" si="6"/>
        <v>950</v>
      </c>
      <c r="N10" s="40">
        <f t="shared" si="7"/>
        <v>7</v>
      </c>
      <c r="O10" s="41">
        <f t="shared" si="8"/>
        <v>2934.567901234568</v>
      </c>
      <c r="P10" s="40">
        <f t="shared" si="9"/>
        <v>4</v>
      </c>
    </row>
    <row r="11" spans="1:16" ht="27">
      <c r="A11" s="50">
        <v>5</v>
      </c>
      <c r="B11" s="35" t="s">
        <v>32</v>
      </c>
      <c r="C11" s="36"/>
      <c r="D11" s="37">
        <v>0</v>
      </c>
      <c r="E11" s="38">
        <f t="shared" si="0"/>
        <v>1000</v>
      </c>
      <c r="F11" s="39">
        <f t="shared" si="1"/>
        <v>1</v>
      </c>
      <c r="G11" s="37">
        <v>118</v>
      </c>
      <c r="H11" s="38">
        <f t="shared" si="2"/>
        <v>927.1604938271605</v>
      </c>
      <c r="I11" s="40">
        <f t="shared" si="3"/>
        <v>10</v>
      </c>
      <c r="J11" s="41">
        <f t="shared" si="4"/>
        <v>1927.1604938271605</v>
      </c>
      <c r="K11" s="40">
        <f t="shared" si="5"/>
        <v>8</v>
      </c>
      <c r="L11" s="42">
        <v>76</v>
      </c>
      <c r="M11" s="38">
        <f t="shared" si="6"/>
        <v>960.5555555555557</v>
      </c>
      <c r="N11" s="40">
        <f t="shared" si="7"/>
        <v>6</v>
      </c>
      <c r="O11" s="41">
        <f t="shared" si="8"/>
        <v>2887.716049382716</v>
      </c>
      <c r="P11" s="40">
        <f t="shared" si="9"/>
        <v>5</v>
      </c>
    </row>
    <row r="12" spans="1:16" ht="27">
      <c r="A12" s="50">
        <v>6</v>
      </c>
      <c r="B12" s="35" t="s">
        <v>24</v>
      </c>
      <c r="C12" s="36" t="s">
        <v>26</v>
      </c>
      <c r="D12" s="37">
        <v>130</v>
      </c>
      <c r="E12" s="38">
        <f t="shared" si="0"/>
        <v>931.2169312169311</v>
      </c>
      <c r="F12" s="39">
        <f t="shared" si="1"/>
        <v>14</v>
      </c>
      <c r="G12" s="37">
        <v>56</v>
      </c>
      <c r="H12" s="38">
        <f t="shared" si="2"/>
        <v>965.4320987654321</v>
      </c>
      <c r="I12" s="40">
        <f t="shared" si="3"/>
        <v>9</v>
      </c>
      <c r="J12" s="41">
        <f t="shared" si="4"/>
        <v>1896.6490299823631</v>
      </c>
      <c r="K12" s="40">
        <f t="shared" si="5"/>
        <v>10</v>
      </c>
      <c r="L12" s="42">
        <v>68</v>
      </c>
      <c r="M12" s="38">
        <f t="shared" si="6"/>
        <v>965</v>
      </c>
      <c r="N12" s="40">
        <f t="shared" si="7"/>
        <v>5</v>
      </c>
      <c r="O12" s="41">
        <f t="shared" si="8"/>
        <v>2861.649029982363</v>
      </c>
      <c r="P12" s="40">
        <f t="shared" si="9"/>
        <v>6</v>
      </c>
    </row>
    <row r="13" spans="1:16" ht="13.5">
      <c r="A13" s="50">
        <v>7</v>
      </c>
      <c r="B13" s="35" t="s">
        <v>36</v>
      </c>
      <c r="C13" s="36"/>
      <c r="D13" s="37">
        <v>25</v>
      </c>
      <c r="E13" s="38">
        <f t="shared" si="0"/>
        <v>986.7724867724868</v>
      </c>
      <c r="F13" s="39">
        <f t="shared" si="1"/>
        <v>7</v>
      </c>
      <c r="G13" s="37">
        <v>349</v>
      </c>
      <c r="H13" s="38">
        <f t="shared" si="2"/>
        <v>784.5679012345679</v>
      </c>
      <c r="I13" s="40">
        <f t="shared" si="3"/>
        <v>12</v>
      </c>
      <c r="J13" s="41">
        <f t="shared" si="4"/>
        <v>1771.3403880070546</v>
      </c>
      <c r="K13" s="40">
        <f t="shared" si="5"/>
        <v>12</v>
      </c>
      <c r="L13" s="42">
        <v>25</v>
      </c>
      <c r="M13" s="38">
        <f t="shared" si="6"/>
        <v>988.8888888888889</v>
      </c>
      <c r="N13" s="40">
        <f t="shared" si="7"/>
        <v>3</v>
      </c>
      <c r="O13" s="41">
        <f t="shared" si="8"/>
        <v>2760.2292768959433</v>
      </c>
      <c r="P13" s="40">
        <f t="shared" si="9"/>
        <v>7</v>
      </c>
    </row>
    <row r="14" spans="1:16" ht="13.5">
      <c r="A14" s="50">
        <v>8</v>
      </c>
      <c r="B14" s="35" t="s">
        <v>40</v>
      </c>
      <c r="C14" s="36"/>
      <c r="D14" s="37">
        <v>50</v>
      </c>
      <c r="E14" s="38">
        <f t="shared" si="0"/>
        <v>973.5449735449735</v>
      </c>
      <c r="F14" s="39">
        <f t="shared" si="1"/>
        <v>10</v>
      </c>
      <c r="G14" s="37">
        <v>121</v>
      </c>
      <c r="H14" s="38">
        <f t="shared" si="2"/>
        <v>925.3086419753085</v>
      </c>
      <c r="I14" s="40">
        <f t="shared" si="3"/>
        <v>11</v>
      </c>
      <c r="J14" s="41">
        <f t="shared" si="4"/>
        <v>1898.853615520282</v>
      </c>
      <c r="K14" s="40">
        <f t="shared" si="5"/>
        <v>9</v>
      </c>
      <c r="L14" s="42">
        <v>350</v>
      </c>
      <c r="M14" s="38">
        <f t="shared" si="6"/>
        <v>808.3333333333334</v>
      </c>
      <c r="N14" s="40">
        <f t="shared" si="7"/>
        <v>8</v>
      </c>
      <c r="O14" s="41">
        <f t="shared" si="8"/>
        <v>2707.1869488536154</v>
      </c>
      <c r="P14" s="40">
        <f t="shared" si="9"/>
        <v>8</v>
      </c>
    </row>
    <row r="15" spans="1:16" ht="13.5">
      <c r="A15" s="50">
        <v>9</v>
      </c>
      <c r="B15" s="35" t="s">
        <v>35</v>
      </c>
      <c r="C15" s="36"/>
      <c r="D15" s="37">
        <v>13</v>
      </c>
      <c r="E15" s="38">
        <f t="shared" si="0"/>
        <v>993.121693121693</v>
      </c>
      <c r="F15" s="39">
        <f t="shared" si="1"/>
        <v>6</v>
      </c>
      <c r="G15" s="37">
        <v>0</v>
      </c>
      <c r="H15" s="38">
        <f t="shared" si="2"/>
        <v>1000</v>
      </c>
      <c r="I15" s="40">
        <f t="shared" si="3"/>
        <v>1</v>
      </c>
      <c r="J15" s="41">
        <f t="shared" si="4"/>
        <v>1993.1216931216932</v>
      </c>
      <c r="K15" s="40">
        <f t="shared" si="5"/>
        <v>2</v>
      </c>
      <c r="L15" s="42">
        <v>559</v>
      </c>
      <c r="M15" s="38">
        <f t="shared" si="6"/>
        <v>692.2222222222222</v>
      </c>
      <c r="N15" s="40">
        <f t="shared" si="7"/>
        <v>12</v>
      </c>
      <c r="O15" s="41">
        <f t="shared" si="8"/>
        <v>2685.3439153439153</v>
      </c>
      <c r="P15" s="40">
        <f t="shared" si="9"/>
        <v>9</v>
      </c>
    </row>
    <row r="16" spans="1:16" ht="13.5">
      <c r="A16" s="50">
        <v>10</v>
      </c>
      <c r="B16" s="35" t="s">
        <v>28</v>
      </c>
      <c r="C16" s="36" t="s">
        <v>29</v>
      </c>
      <c r="D16" s="37">
        <v>47</v>
      </c>
      <c r="E16" s="38">
        <f t="shared" si="0"/>
        <v>975.1322751322751</v>
      </c>
      <c r="F16" s="39">
        <f t="shared" si="1"/>
        <v>9</v>
      </c>
      <c r="G16" s="37">
        <v>25</v>
      </c>
      <c r="H16" s="38">
        <f t="shared" si="2"/>
        <v>984.5679012345679</v>
      </c>
      <c r="I16" s="40">
        <f t="shared" si="3"/>
        <v>3</v>
      </c>
      <c r="J16" s="41">
        <f t="shared" si="4"/>
        <v>1959.7001763668432</v>
      </c>
      <c r="K16" s="40">
        <f t="shared" si="5"/>
        <v>6</v>
      </c>
      <c r="L16" s="42">
        <v>511</v>
      </c>
      <c r="M16" s="38">
        <f t="shared" si="6"/>
        <v>718.8888888888889</v>
      </c>
      <c r="N16" s="40">
        <f t="shared" si="7"/>
        <v>9</v>
      </c>
      <c r="O16" s="41">
        <f t="shared" si="8"/>
        <v>2678.589065255732</v>
      </c>
      <c r="P16" s="40">
        <f t="shared" si="9"/>
        <v>10</v>
      </c>
    </row>
    <row r="17" spans="1:16" ht="13.5">
      <c r="A17" s="50">
        <v>11</v>
      </c>
      <c r="B17" s="35" t="s">
        <v>41</v>
      </c>
      <c r="C17" s="36"/>
      <c r="D17" s="37">
        <v>45</v>
      </c>
      <c r="E17" s="38">
        <f t="shared" si="0"/>
        <v>976.1904761904761</v>
      </c>
      <c r="F17" s="39">
        <f t="shared" si="1"/>
        <v>8</v>
      </c>
      <c r="G17" s="37">
        <v>35</v>
      </c>
      <c r="H17" s="38">
        <f t="shared" si="2"/>
        <v>978.395061728395</v>
      </c>
      <c r="I17" s="40">
        <f t="shared" si="3"/>
        <v>5</v>
      </c>
      <c r="J17" s="41">
        <f t="shared" si="4"/>
        <v>1954.585537918871</v>
      </c>
      <c r="K17" s="40">
        <f t="shared" si="5"/>
        <v>7</v>
      </c>
      <c r="L17" s="42">
        <v>515</v>
      </c>
      <c r="M17" s="38">
        <f t="shared" si="6"/>
        <v>716.6666666666666</v>
      </c>
      <c r="N17" s="40">
        <f t="shared" si="7"/>
        <v>10</v>
      </c>
      <c r="O17" s="41">
        <f t="shared" si="8"/>
        <v>2671.2522045855376</v>
      </c>
      <c r="P17" s="40">
        <f t="shared" si="9"/>
        <v>11</v>
      </c>
    </row>
    <row r="18" spans="1:16" ht="27">
      <c r="A18" s="50">
        <v>12</v>
      </c>
      <c r="B18" s="35" t="s">
        <v>45</v>
      </c>
      <c r="C18" s="36"/>
      <c r="D18" s="37">
        <v>110</v>
      </c>
      <c r="E18" s="38">
        <f t="shared" si="0"/>
        <v>941.7989417989418</v>
      </c>
      <c r="F18" s="39">
        <f t="shared" si="1"/>
        <v>13</v>
      </c>
      <c r="G18" s="37">
        <v>360</v>
      </c>
      <c r="H18" s="38">
        <f t="shared" si="2"/>
        <v>777.7777777777778</v>
      </c>
      <c r="I18" s="40">
        <f t="shared" si="3"/>
        <v>13</v>
      </c>
      <c r="J18" s="41">
        <f t="shared" si="4"/>
        <v>1719.5767195767196</v>
      </c>
      <c r="K18" s="40">
        <f t="shared" si="5"/>
        <v>13</v>
      </c>
      <c r="L18" s="42">
        <v>895</v>
      </c>
      <c r="M18" s="38">
        <f t="shared" si="6"/>
        <v>505.55555555555554</v>
      </c>
      <c r="N18" s="40">
        <f t="shared" si="7"/>
        <v>14</v>
      </c>
      <c r="O18" s="41">
        <f t="shared" si="8"/>
        <v>2225.132275132275</v>
      </c>
      <c r="P18" s="40">
        <f t="shared" si="9"/>
        <v>12</v>
      </c>
    </row>
    <row r="19" spans="1:16" ht="13.5">
      <c r="A19" s="50">
        <v>13</v>
      </c>
      <c r="B19" s="35" t="s">
        <v>25</v>
      </c>
      <c r="C19" s="36" t="s">
        <v>27</v>
      </c>
      <c r="D19" s="37">
        <v>100</v>
      </c>
      <c r="E19" s="38">
        <f t="shared" si="0"/>
        <v>947.0899470899471</v>
      </c>
      <c r="F19" s="39">
        <f t="shared" si="1"/>
        <v>12</v>
      </c>
      <c r="G19" s="37">
        <v>769</v>
      </c>
      <c r="H19" s="38">
        <f t="shared" si="2"/>
        <v>525.3086419753087</v>
      </c>
      <c r="I19" s="40">
        <f t="shared" si="3"/>
        <v>17</v>
      </c>
      <c r="J19" s="41">
        <f t="shared" si="4"/>
        <v>1472.3985890652557</v>
      </c>
      <c r="K19" s="40">
        <f t="shared" si="5"/>
        <v>16</v>
      </c>
      <c r="L19" s="42">
        <v>529</v>
      </c>
      <c r="M19" s="38">
        <f t="shared" si="6"/>
        <v>708.8888888888889</v>
      </c>
      <c r="N19" s="40">
        <f t="shared" si="7"/>
        <v>11</v>
      </c>
      <c r="O19" s="41">
        <f t="shared" si="8"/>
        <v>2181.2874779541444</v>
      </c>
      <c r="P19" s="40">
        <f t="shared" si="9"/>
        <v>13</v>
      </c>
    </row>
    <row r="20" spans="1:16" ht="13.5">
      <c r="A20" s="50">
        <v>14</v>
      </c>
      <c r="B20" s="35" t="s">
        <v>31</v>
      </c>
      <c r="C20" s="36"/>
      <c r="D20" s="37">
        <v>195</v>
      </c>
      <c r="E20" s="38">
        <f t="shared" si="0"/>
        <v>896.8253968253969</v>
      </c>
      <c r="F20" s="39">
        <f t="shared" si="1"/>
        <v>15</v>
      </c>
      <c r="G20" s="37">
        <v>488</v>
      </c>
      <c r="H20" s="38">
        <f t="shared" si="2"/>
        <v>698.7654320987654</v>
      </c>
      <c r="I20" s="40">
        <f t="shared" si="3"/>
        <v>14</v>
      </c>
      <c r="J20" s="41">
        <f t="shared" si="4"/>
        <v>1595.5908289241622</v>
      </c>
      <c r="K20" s="40">
        <f t="shared" si="5"/>
        <v>15</v>
      </c>
      <c r="L20" s="42">
        <v>775</v>
      </c>
      <c r="M20" s="38">
        <f t="shared" si="6"/>
        <v>572.2222222222222</v>
      </c>
      <c r="N20" s="40">
        <f t="shared" si="7"/>
        <v>13</v>
      </c>
      <c r="O20" s="41">
        <f t="shared" si="8"/>
        <v>2167.813051146384</v>
      </c>
      <c r="P20" s="40">
        <f t="shared" si="9"/>
        <v>14</v>
      </c>
    </row>
    <row r="21" spans="1:16" ht="13.5">
      <c r="A21" s="50">
        <v>15</v>
      </c>
      <c r="B21" s="35" t="s">
        <v>33</v>
      </c>
      <c r="C21" s="36"/>
      <c r="D21" s="37">
        <v>89</v>
      </c>
      <c r="E21" s="38">
        <f t="shared" si="0"/>
        <v>952.910052910053</v>
      </c>
      <c r="F21" s="39">
        <f t="shared" si="1"/>
        <v>11</v>
      </c>
      <c r="G21" s="37">
        <v>548</v>
      </c>
      <c r="H21" s="38">
        <f t="shared" si="2"/>
        <v>661.7283950617284</v>
      </c>
      <c r="I21" s="40">
        <f t="shared" si="3"/>
        <v>15</v>
      </c>
      <c r="J21" s="41">
        <f t="shared" si="4"/>
        <v>1614.6384479717813</v>
      </c>
      <c r="K21" s="40">
        <f t="shared" si="5"/>
        <v>14</v>
      </c>
      <c r="L21" s="42">
        <v>949</v>
      </c>
      <c r="M21" s="38">
        <f t="shared" si="6"/>
        <v>475.55555555555554</v>
      </c>
      <c r="N21" s="40">
        <f t="shared" si="7"/>
        <v>15</v>
      </c>
      <c r="O21" s="41">
        <f t="shared" si="8"/>
        <v>2090.194003527337</v>
      </c>
      <c r="P21" s="40">
        <f t="shared" si="9"/>
        <v>15</v>
      </c>
    </row>
    <row r="22" spans="1:16" ht="27">
      <c r="A22" s="50">
        <v>16</v>
      </c>
      <c r="B22" s="35" t="s">
        <v>30</v>
      </c>
      <c r="C22" s="36"/>
      <c r="D22" s="37">
        <v>205</v>
      </c>
      <c r="E22" s="38">
        <f t="shared" si="0"/>
        <v>891.5343915343915</v>
      </c>
      <c r="F22" s="39">
        <f t="shared" si="1"/>
        <v>16</v>
      </c>
      <c r="G22" s="37">
        <v>46</v>
      </c>
      <c r="H22" s="38">
        <f t="shared" si="2"/>
        <v>971.604938271605</v>
      </c>
      <c r="I22" s="40">
        <f t="shared" si="3"/>
        <v>7</v>
      </c>
      <c r="J22" s="41">
        <f t="shared" si="4"/>
        <v>1863.1393298059966</v>
      </c>
      <c r="K22" s="40">
        <f t="shared" si="5"/>
        <v>11</v>
      </c>
      <c r="L22" s="42" t="s">
        <v>49</v>
      </c>
      <c r="M22" s="38">
        <f t="shared" si="6"/>
        <v>0</v>
      </c>
      <c r="N22" s="40">
        <f t="shared" si="7"/>
        <v>17</v>
      </c>
      <c r="O22" s="41">
        <f t="shared" si="8"/>
        <v>1863.1393298059966</v>
      </c>
      <c r="P22" s="40">
        <f t="shared" si="9"/>
        <v>16</v>
      </c>
    </row>
    <row r="23" spans="1:16" ht="13.5">
      <c r="A23" s="50">
        <v>17</v>
      </c>
      <c r="B23" s="35" t="s">
        <v>39</v>
      </c>
      <c r="C23" s="36"/>
      <c r="D23" s="37">
        <v>455</v>
      </c>
      <c r="E23" s="38">
        <f t="shared" si="0"/>
        <v>759.2592592592594</v>
      </c>
      <c r="F23" s="39">
        <f t="shared" si="1"/>
        <v>17</v>
      </c>
      <c r="G23" s="37">
        <v>1525</v>
      </c>
      <c r="H23" s="38">
        <f t="shared" si="2"/>
        <v>58.641975308641975</v>
      </c>
      <c r="I23" s="40">
        <f t="shared" si="3"/>
        <v>18</v>
      </c>
      <c r="J23" s="41">
        <f t="shared" si="4"/>
        <v>817.9012345679014</v>
      </c>
      <c r="K23" s="40">
        <f t="shared" si="5"/>
        <v>18</v>
      </c>
      <c r="L23" s="42">
        <v>998</v>
      </c>
      <c r="M23" s="38">
        <f t="shared" si="6"/>
        <v>448.3333333333333</v>
      </c>
      <c r="N23" s="40">
        <f t="shared" si="7"/>
        <v>16</v>
      </c>
      <c r="O23" s="41">
        <f t="shared" si="8"/>
        <v>1266.2345679012346</v>
      </c>
      <c r="P23" s="40">
        <f t="shared" si="9"/>
        <v>17</v>
      </c>
    </row>
    <row r="24" spans="1:16" ht="13.5">
      <c r="A24" s="50">
        <v>18</v>
      </c>
      <c r="B24" s="35" t="s">
        <v>46</v>
      </c>
      <c r="C24" s="36"/>
      <c r="D24" s="37">
        <v>965</v>
      </c>
      <c r="E24" s="38">
        <f t="shared" si="0"/>
        <v>489.4179894179894</v>
      </c>
      <c r="F24" s="39">
        <f t="shared" si="1"/>
        <v>18</v>
      </c>
      <c r="G24" s="37">
        <v>664</v>
      </c>
      <c r="H24" s="38">
        <f t="shared" si="2"/>
        <v>590.1234567901234</v>
      </c>
      <c r="I24" s="40">
        <f t="shared" si="3"/>
        <v>16</v>
      </c>
      <c r="J24" s="41">
        <f t="shared" si="4"/>
        <v>1079.5414462081128</v>
      </c>
      <c r="K24" s="40">
        <f t="shared" si="5"/>
        <v>17</v>
      </c>
      <c r="L24" s="42" t="s">
        <v>49</v>
      </c>
      <c r="M24" s="38">
        <f t="shared" si="6"/>
        <v>0</v>
      </c>
      <c r="N24" s="40">
        <f t="shared" si="7"/>
        <v>17</v>
      </c>
      <c r="O24" s="41">
        <f t="shared" si="8"/>
        <v>1079.5414462081128</v>
      </c>
      <c r="P24" s="40">
        <f t="shared" si="9"/>
        <v>18</v>
      </c>
    </row>
  </sheetData>
  <sheetProtection/>
  <mergeCells count="2">
    <mergeCell ref="A1:P1"/>
    <mergeCell ref="A2:C2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3.375" style="10" customWidth="1"/>
    <col min="2" max="2" width="25.00390625" style="10" customWidth="1"/>
    <col min="3" max="3" width="10.375" style="10" customWidth="1"/>
    <col min="4" max="4" width="5.125" style="10" bestFit="1" customWidth="1"/>
    <col min="5" max="5" width="9.50390625" style="10" bestFit="1" customWidth="1"/>
    <col min="6" max="6" width="5.50390625" style="10" bestFit="1" customWidth="1"/>
    <col min="7" max="7" width="5.125" style="10" bestFit="1" customWidth="1"/>
    <col min="8" max="8" width="9.50390625" style="10" bestFit="1" customWidth="1"/>
    <col min="9" max="9" width="5.50390625" style="10" bestFit="1" customWidth="1"/>
    <col min="10" max="10" width="9.50390625" style="10" bestFit="1" customWidth="1"/>
    <col min="11" max="11" width="7.125" style="10" bestFit="1" customWidth="1"/>
    <col min="12" max="12" width="5.125" style="10" bestFit="1" customWidth="1"/>
    <col min="13" max="13" width="8.375" style="10" customWidth="1"/>
    <col min="14" max="14" width="5.50390625" style="10" bestFit="1" customWidth="1"/>
    <col min="15" max="15" width="9.50390625" style="10" bestFit="1" customWidth="1"/>
    <col min="16" max="16" width="7.125" style="10" bestFit="1" customWidth="1"/>
  </cols>
  <sheetData>
    <row r="1" spans="1:16" ht="28.5" thickBot="1">
      <c r="A1" s="51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13.5">
      <c r="A2" s="54" t="s">
        <v>23</v>
      </c>
      <c r="B2" s="55"/>
      <c r="C2" s="56"/>
      <c r="D2" s="11" t="s">
        <v>0</v>
      </c>
      <c r="E2" s="12"/>
      <c r="F2" s="12"/>
      <c r="G2" s="32" t="s">
        <v>1</v>
      </c>
      <c r="H2" s="12"/>
      <c r="I2" s="13"/>
      <c r="J2" s="14"/>
      <c r="K2" s="13"/>
      <c r="L2" s="32" t="s">
        <v>11</v>
      </c>
      <c r="M2" s="3"/>
      <c r="N2" s="4"/>
      <c r="O2" s="7"/>
      <c r="P2" s="4"/>
    </row>
    <row r="3" spans="1:16" ht="13.5">
      <c r="A3" s="15"/>
      <c r="B3" s="16"/>
      <c r="C3" s="16"/>
      <c r="D3" s="17" t="s">
        <v>2</v>
      </c>
      <c r="E3" s="18">
        <v>1440</v>
      </c>
      <c r="F3" s="33"/>
      <c r="G3" s="17" t="s">
        <v>2</v>
      </c>
      <c r="H3" s="20">
        <v>1620</v>
      </c>
      <c r="I3" s="19"/>
      <c r="J3" s="21" t="s">
        <v>9</v>
      </c>
      <c r="K3" s="22"/>
      <c r="L3" s="17" t="s">
        <v>2</v>
      </c>
      <c r="M3" s="20">
        <v>1260</v>
      </c>
      <c r="N3" s="6"/>
      <c r="O3" s="21" t="s">
        <v>21</v>
      </c>
      <c r="P3" s="5"/>
    </row>
    <row r="4" spans="1:16" ht="13.5">
      <c r="A4" s="15"/>
      <c r="B4" s="23"/>
      <c r="C4" s="16"/>
      <c r="D4" s="17" t="s">
        <v>8</v>
      </c>
      <c r="E4" s="18">
        <f>MIN(D7:D959)</f>
        <v>27</v>
      </c>
      <c r="F4" s="34"/>
      <c r="G4" s="17" t="s">
        <v>8</v>
      </c>
      <c r="H4" s="18">
        <f>MIN(G7:G959)</f>
        <v>10</v>
      </c>
      <c r="I4" s="24"/>
      <c r="J4" s="25"/>
      <c r="K4" s="24"/>
      <c r="L4" s="17" t="s">
        <v>8</v>
      </c>
      <c r="M4" s="18">
        <f>MIN(L7:L959)</f>
        <v>515</v>
      </c>
      <c r="N4" s="2"/>
      <c r="O4" s="8"/>
      <c r="P4" s="2"/>
    </row>
    <row r="5" spans="1:16" ht="14.25" thickBot="1">
      <c r="A5" s="26"/>
      <c r="B5" s="27" t="s">
        <v>3</v>
      </c>
      <c r="C5" s="28"/>
      <c r="D5" s="29"/>
      <c r="E5" s="30"/>
      <c r="F5" s="30"/>
      <c r="G5" s="29"/>
      <c r="H5" s="30"/>
      <c r="I5" s="31"/>
      <c r="J5" s="29"/>
      <c r="K5" s="31"/>
      <c r="L5" s="9"/>
      <c r="M5" s="1"/>
      <c r="N5" s="2"/>
      <c r="O5" s="9"/>
      <c r="P5" s="2"/>
    </row>
    <row r="6" spans="1:16" ht="14.25" thickBot="1">
      <c r="A6" s="43" t="s">
        <v>10</v>
      </c>
      <c r="B6" s="44" t="s">
        <v>20</v>
      </c>
      <c r="C6" s="45" t="s">
        <v>22</v>
      </c>
      <c r="D6" s="46" t="s">
        <v>13</v>
      </c>
      <c r="E6" s="47" t="s">
        <v>14</v>
      </c>
      <c r="F6" s="47" t="s">
        <v>5</v>
      </c>
      <c r="G6" s="46" t="s">
        <v>15</v>
      </c>
      <c r="H6" s="48" t="s">
        <v>16</v>
      </c>
      <c r="I6" s="45" t="s">
        <v>6</v>
      </c>
      <c r="J6" s="46" t="s">
        <v>4</v>
      </c>
      <c r="K6" s="49" t="s">
        <v>7</v>
      </c>
      <c r="L6" s="46" t="s">
        <v>17</v>
      </c>
      <c r="M6" s="48" t="s">
        <v>18</v>
      </c>
      <c r="N6" s="45" t="s">
        <v>12</v>
      </c>
      <c r="O6" s="46" t="s">
        <v>4</v>
      </c>
      <c r="P6" s="49" t="s">
        <v>19</v>
      </c>
    </row>
    <row r="7" spans="1:16" ht="13.5">
      <c r="A7" s="50">
        <f>P7</f>
        <v>1</v>
      </c>
      <c r="B7" s="35" t="s">
        <v>43</v>
      </c>
      <c r="C7" s="36"/>
      <c r="D7" s="37">
        <v>27</v>
      </c>
      <c r="E7" s="38">
        <f>IF(D7="abs",0,IF(D7&lt;(E$3+E$4),(E$3+E$4-D7)/E$3*1000,1))</f>
        <v>1000</v>
      </c>
      <c r="F7" s="39">
        <f>RANK(E7,$E$7:$E$959)</f>
        <v>1</v>
      </c>
      <c r="G7" s="37">
        <v>10</v>
      </c>
      <c r="H7" s="38">
        <f>IF(G7="abs",0,IF(G7&lt;(H$3+H$4),(H$3+H$4-G7)/H$3*1000,1))</f>
        <v>1000</v>
      </c>
      <c r="I7" s="40">
        <f>RANK(H7,$H$7:$H$959)</f>
        <v>1</v>
      </c>
      <c r="J7" s="41">
        <f>E7+H7</f>
        <v>2000</v>
      </c>
      <c r="K7" s="40">
        <f>RANK(J7,$J$7:$J$959)</f>
        <v>1</v>
      </c>
      <c r="L7" s="42">
        <v>515</v>
      </c>
      <c r="M7" s="38">
        <f>IF(L7="abs",0,IF(L7&lt;(M$3+M$4),(M$3+M$4-L7)/M$3*1000,1))</f>
        <v>1000</v>
      </c>
      <c r="N7" s="40">
        <f>RANK(M7,$M$7:$M$959)</f>
        <v>1</v>
      </c>
      <c r="O7" s="41">
        <f>J7+M7</f>
        <v>3000</v>
      </c>
      <c r="P7" s="40">
        <f>RANK(O7,$O$7:$O$959)</f>
        <v>1</v>
      </c>
    </row>
    <row r="8" spans="1:16" ht="13.5">
      <c r="A8" s="50">
        <f>P8</f>
        <v>2</v>
      </c>
      <c r="B8" s="35" t="s">
        <v>42</v>
      </c>
      <c r="C8" s="36"/>
      <c r="D8" s="37">
        <v>140</v>
      </c>
      <c r="E8" s="38">
        <f>IF(D8="abs",0,IF(D8&lt;(E$3+E$4),(E$3+E$4-D8)/E$3*1000,1))</f>
        <v>921.5277777777777</v>
      </c>
      <c r="F8" s="39">
        <f>RANK(E8,$E$7:$E$959)</f>
        <v>3</v>
      </c>
      <c r="G8" s="37">
        <v>10</v>
      </c>
      <c r="H8" s="38">
        <f>IF(G8="abs",0,IF(G8&lt;(H$3+H$4),(H$3+H$4-G8)/H$3*1000,1))</f>
        <v>1000</v>
      </c>
      <c r="I8" s="40">
        <f>RANK(H8,$H$7:$H$959)</f>
        <v>1</v>
      </c>
      <c r="J8" s="41">
        <f>E8+H8</f>
        <v>1921.5277777777778</v>
      </c>
      <c r="K8" s="40">
        <f>RANK(J8,$J$7:$J$959)</f>
        <v>3</v>
      </c>
      <c r="L8" s="42">
        <v>529</v>
      </c>
      <c r="M8" s="38">
        <f>IF(L8="abs",0,IF(L8&lt;(M$3+M$4),(M$3+M$4-L8)/M$3*1000,1))</f>
        <v>988.8888888888889</v>
      </c>
      <c r="N8" s="40">
        <f>RANK(M8,$M$7:$M$959)</f>
        <v>2</v>
      </c>
      <c r="O8" s="41">
        <f>J8+M8</f>
        <v>2910.416666666667</v>
      </c>
      <c r="P8" s="40">
        <f>RANK(O8,$O$7:$O$959)</f>
        <v>2</v>
      </c>
    </row>
    <row r="9" spans="1:16" ht="13.5">
      <c r="A9" s="50">
        <f>P9</f>
        <v>3</v>
      </c>
      <c r="B9" s="35" t="s">
        <v>44</v>
      </c>
      <c r="C9" s="36"/>
      <c r="D9" s="37">
        <v>92</v>
      </c>
      <c r="E9" s="38">
        <f>IF(D9="abs",0,IF(D9&lt;(E$3+E$4),(E$3+E$4-D9)/E$3*1000,1))</f>
        <v>954.8611111111112</v>
      </c>
      <c r="F9" s="39">
        <f>RANK(E9,$E$7:$E$959)</f>
        <v>2</v>
      </c>
      <c r="G9" s="37">
        <v>40</v>
      </c>
      <c r="H9" s="38">
        <f>IF(G9="abs",0,IF(G9&lt;(H$3+H$4),(H$3+H$4-G9)/H$3*1000,1))</f>
        <v>981.4814814814815</v>
      </c>
      <c r="I9" s="40">
        <f>RANK(H9,$H$7:$H$959)</f>
        <v>3</v>
      </c>
      <c r="J9" s="41">
        <f>E9+H9</f>
        <v>1936.3425925925926</v>
      </c>
      <c r="K9" s="40">
        <f>RANK(J9,$J$7:$J$959)</f>
        <v>2</v>
      </c>
      <c r="L9" s="42">
        <v>615</v>
      </c>
      <c r="M9" s="38">
        <f>IF(L9="abs",0,IF(L9&lt;(M$3+M$4),(M$3+M$4-L9)/M$3*1000,1))</f>
        <v>920.6349206349206</v>
      </c>
      <c r="N9" s="40">
        <f>RANK(M9,$M$7:$M$959)</f>
        <v>3</v>
      </c>
      <c r="O9" s="41">
        <f>J9+M9</f>
        <v>2856.977513227513</v>
      </c>
      <c r="P9" s="40">
        <f>RANK(O9,$O$7:$O$959)</f>
        <v>3</v>
      </c>
    </row>
  </sheetData>
  <sheetProtection/>
  <mergeCells count="2">
    <mergeCell ref="A1:P1"/>
    <mergeCell ref="A2:C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 Paszek</dc:creator>
  <cp:keywords/>
  <dc:description/>
  <cp:lastModifiedBy>swierszczu</cp:lastModifiedBy>
  <cp:lastPrinted>2013-09-08T05:04:55Z</cp:lastPrinted>
  <dcterms:created xsi:type="dcterms:W3CDTF">2000-12-03T13:36:38Z</dcterms:created>
  <dcterms:modified xsi:type="dcterms:W3CDTF">2013-10-17T18:59:18Z</dcterms:modified>
  <cp:category/>
  <cp:version/>
  <cp:contentType/>
  <cp:contentStatus/>
</cp:coreProperties>
</file>