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21" yWindow="510" windowWidth="19200" windowHeight="12240" activeTab="3"/>
  </bookViews>
  <sheets>
    <sheet name="TS" sheetId="1" r:id="rId1"/>
    <sheet name="TM" sheetId="2" r:id="rId2"/>
    <sheet name="TD" sheetId="3" r:id="rId3"/>
    <sheet name="Arkusz3" sheetId="4" r:id="rId4"/>
  </sheets>
  <definedNames>
    <definedName name="KLASTS">#REF!</definedName>
  </definedNames>
  <calcPr fullCalcOnLoad="1"/>
</workbook>
</file>

<file path=xl/sharedStrings.xml><?xml version="1.0" encoding="utf-8"?>
<sst xmlns="http://schemas.openxmlformats.org/spreadsheetml/2006/main" count="160" uniqueCount="111">
  <si>
    <t>Etap I</t>
  </si>
  <si>
    <t>Etap II</t>
  </si>
  <si>
    <t>S</t>
  </si>
  <si>
    <t>Zespół</t>
  </si>
  <si>
    <t>RAZEM</t>
  </si>
  <si>
    <t>poz1</t>
  </si>
  <si>
    <t>poz2</t>
  </si>
  <si>
    <t>poz1-2</t>
  </si>
  <si>
    <t>P1</t>
  </si>
  <si>
    <t>Etap I-II</t>
  </si>
  <si>
    <t>M.</t>
  </si>
  <si>
    <t>Etap III</t>
  </si>
  <si>
    <t>poz3</t>
  </si>
  <si>
    <t>PK1</t>
  </si>
  <si>
    <t>PP1</t>
  </si>
  <si>
    <t>PK2</t>
  </si>
  <si>
    <t>PP2</t>
  </si>
  <si>
    <t>PK3</t>
  </si>
  <si>
    <t>PP3</t>
  </si>
  <si>
    <t>poz1-3</t>
  </si>
  <si>
    <t>nazwisko i imię</t>
  </si>
  <si>
    <t>Etap I-III</t>
  </si>
  <si>
    <t>Trasa</t>
  </si>
  <si>
    <t>Anna Natusiewicz
Marek Piela</t>
  </si>
  <si>
    <t>Małgorzata Antosik
Tomasz Gronau</t>
  </si>
  <si>
    <t>Sławomir Frynas
Krzysztof Kula</t>
  </si>
  <si>
    <t>Roman Trocha
Marek Pacek</t>
  </si>
  <si>
    <t>Leszek Herman-Iżycki</t>
  </si>
  <si>
    <t>Marcin Stefaniak
Krzysztof Miaśkiewicz</t>
  </si>
  <si>
    <t>Barbara Szmyt
Dariusz Walczyna</t>
  </si>
  <si>
    <t>Joanna Puternicka
Jacek Wieszaczewski</t>
  </si>
  <si>
    <t>Zuzanna Szymańska
Urszula Trykozko</t>
  </si>
  <si>
    <t>Andrzej Krochmal
Edward Fudro</t>
  </si>
  <si>
    <t>Wojciech Kluska</t>
  </si>
  <si>
    <t>Waldemar Fijor</t>
  </si>
  <si>
    <t>Paweł Rozwadowski</t>
  </si>
  <si>
    <t>Marek Wrzałkowski
Jan Dąbrowski</t>
  </si>
  <si>
    <t>Łukasz Kreft</t>
  </si>
  <si>
    <t>Adam Skoczyński
Krzysztof Ligienza</t>
  </si>
  <si>
    <t>Patrycja Brzuchalska
Michał Kwiecień</t>
  </si>
  <si>
    <t>Piotr Woldrich
Andrzej Perkowski</t>
  </si>
  <si>
    <t>Artur Haptar
Jakub Żurawski</t>
  </si>
  <si>
    <t>Bartłomiej Mazan
Marcin Krasuski</t>
  </si>
  <si>
    <t>Rafał Sikora
Mateusz Spadik</t>
  </si>
  <si>
    <t>Daniel Nazaruk
Marcin Strusiński</t>
  </si>
  <si>
    <t>Marcin Sontowski</t>
  </si>
  <si>
    <t>Dominika Ślósarczyk
Maciej Ślósarczyk</t>
  </si>
  <si>
    <t>ABS</t>
  </si>
  <si>
    <t>Rafał Kluska
Michał Jabłoński</t>
  </si>
  <si>
    <t>Mikołaj Pióro
Damian Gajcy</t>
  </si>
  <si>
    <t>Paweł Pukowski
Patryk Winikajtys</t>
  </si>
  <si>
    <t>Mateusz Brillowski
Jakub Jagiełło</t>
  </si>
  <si>
    <t>Maurycy Dziedzic
Kacper Gancarek</t>
  </si>
  <si>
    <t>Alicja Zblewska
Paweł Boniewicz</t>
  </si>
  <si>
    <t>Marta Lipska
Julia Faron</t>
  </si>
  <si>
    <t>Tomasz Czarnowski
Hubet Socha</t>
  </si>
  <si>
    <t>Nikola Jachimkowska
Dominika Littwin</t>
  </si>
  <si>
    <t>Eryk Wilmont
Edgar Charczenko</t>
  </si>
  <si>
    <t>Aneta Łakoma
Paulina Gocławska</t>
  </si>
  <si>
    <t>Artur Żebrowski
Kuba Bugajski</t>
  </si>
  <si>
    <t>Wojciech Linowski
Przemek Lisowski</t>
  </si>
  <si>
    <t>Filip Skrzypczak</t>
  </si>
  <si>
    <t>Karolina Jankowska
Natalia Chmielewska</t>
  </si>
  <si>
    <t>Mateusz Kunze
Przemek Wilke</t>
  </si>
  <si>
    <t>Weronika Gromow
Karolina Sutyła</t>
  </si>
  <si>
    <t>Klaudia Pipczyńska
Bartek Waszczuk</t>
  </si>
  <si>
    <t>Agata Kula
Alicja Matulaniec</t>
  </si>
  <si>
    <t>Sara Malinowska
Angelika Halbecka</t>
  </si>
  <si>
    <t xml:space="preserve">Monika Pacek
Agnieszka Pacek
Adam Pacek
Iwo </t>
  </si>
  <si>
    <t>poza konkurencją</t>
  </si>
  <si>
    <t>Kategoria:  TD</t>
  </si>
  <si>
    <t>nr</t>
  </si>
  <si>
    <t>zespół</t>
  </si>
  <si>
    <t>BPK(90)</t>
  </si>
  <si>
    <t>BPK(60)</t>
  </si>
  <si>
    <t>PS(25)</t>
  </si>
  <si>
    <t>PS(15)</t>
  </si>
  <si>
    <t>ZM(10)</t>
  </si>
  <si>
    <t>OPIS(10)</t>
  </si>
  <si>
    <t>PM(30)</t>
  </si>
  <si>
    <t>WK(30)</t>
  </si>
  <si>
    <t>ZK(30)</t>
  </si>
  <si>
    <t>czas</t>
  </si>
  <si>
    <t>wynik</t>
  </si>
  <si>
    <t>Szymon Szydłowski
Marcin Wawryn</t>
  </si>
  <si>
    <t>3; 7</t>
  </si>
  <si>
    <t>Adam Zwirbliński
Igor Sztormowski</t>
  </si>
  <si>
    <t>3, 6</t>
  </si>
  <si>
    <t>1, 2, 3, 4, 5, 6, 7, 8</t>
  </si>
  <si>
    <t>Zosia Zwirblińska
Julia Rojchel</t>
  </si>
  <si>
    <t>5, 6</t>
  </si>
  <si>
    <t>8/2; 2,3,4,5,6/1</t>
  </si>
  <si>
    <t>Jan Duchnowski
Dominik Dziadziuszko</t>
  </si>
  <si>
    <t>7, 8</t>
  </si>
  <si>
    <t>PK1-PK1; PS3-PS3-PK3</t>
  </si>
  <si>
    <t>Adam Pacek
Iwo Mildebrandt
Daniel Kabuła
Agnieszka Pacek</t>
  </si>
  <si>
    <t>Tomasz Dębski</t>
  </si>
  <si>
    <t>Katarzyna Witulska
Zuzanna Kwiecień
Bernadetta Kwieceiń
Maciej Orzeżyński
Piotr Kwiecień</t>
  </si>
  <si>
    <t>Bartosz Nastały
Marcin Hirsz
Krystian Killer
Tomasz Serkowski
Wojciech Wysocki</t>
  </si>
  <si>
    <t>PS3-PK3</t>
  </si>
  <si>
    <t>Piotr Szydłowski
Michał Szydłowski</t>
  </si>
  <si>
    <t>3, 7</t>
  </si>
  <si>
    <t>PS5-PK5</t>
  </si>
  <si>
    <t>Adam Popek</t>
  </si>
  <si>
    <t>Kalina Markocka
Paulina Kisiak
Oliwia Czechowska</t>
  </si>
  <si>
    <t>Marta Dembińska
Patrycja Markowska</t>
  </si>
  <si>
    <t>2,3,4,5,6</t>
  </si>
  <si>
    <t>PS1-PK1</t>
  </si>
  <si>
    <t>1,7,8</t>
  </si>
  <si>
    <t>8./7</t>
  </si>
  <si>
    <t>TP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</si>
</sst>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_);\(#,##0&quot;zł&quot;\)"/>
    <numFmt numFmtId="165" formatCode="#,##0&quot;zł&quot;_);[Red]\(#,##0&quot;zł&quot;\)"/>
    <numFmt numFmtId="166" formatCode="#,##0.00&quot;zł&quot;_);\(#,##0.00&quot;zł&quot;\)"/>
    <numFmt numFmtId="167" formatCode="#,##0.00&quot;zł&quot;_);[Red]\(#,##0.00&quot;zł&quot;\)"/>
    <numFmt numFmtId="168" formatCode="_ * #,##0_)&quot;zł&quot;_ ;_ * \(#,##0\)&quot;zł&quot;_ ;_ * &quot;-&quot;_)&quot;zł&quot;_ ;_ @_ "/>
    <numFmt numFmtId="169" formatCode="_ * #,##0_)_z_ł_ ;_ * \(#,##0\)_z_ł_ ;_ * &quot;-&quot;_)_z_ł_ ;_ @_ "/>
    <numFmt numFmtId="170" formatCode="_ * #,##0.00_)&quot;zł&quot;_ ;_ * \(#,##0.00\)&quot;zł&quot;_ ;_ * &quot;-&quot;??_)&quot;zł&quot;_ ;_ @_ "/>
    <numFmt numFmtId="171" formatCode="_ * #,##0.00_)_z_ł_ ;_ * \(#,##0.00\)_z_ł_ ;_ * &quot;-&quot;??_)_z_ł_ ;_ @_ "/>
    <numFmt numFmtId="172" formatCode="&quot;zł&quot;\ #,##0_);\(&quot;zł&quot;\ #,##0\)"/>
    <numFmt numFmtId="173" formatCode="&quot;zł&quot;\ #,##0_);[Red]\(&quot;zł&quot;\ #,##0\)"/>
    <numFmt numFmtId="174" formatCode="&quot;zł&quot;\ #,##0.00_);\(&quot;zł&quot;\ #,##0.00\)"/>
    <numFmt numFmtId="175" formatCode="&quot;zł&quot;\ #,##0.00_);[Red]\(&quot;zł&quot;\ #,##0.00\)"/>
    <numFmt numFmtId="176" formatCode="_(&quot;zł&quot;\ * #,##0_);_(&quot;zł&quot;\ * \(#,##0\);_(&quot;zł&quot;\ * &quot;-&quot;_);_(@_)"/>
    <numFmt numFmtId="177" formatCode="_(* #,##0_);_(* \(#,##0\);_(* &quot;-&quot;_);_(@_)"/>
    <numFmt numFmtId="178" formatCode="_(&quot;zł&quot;\ * #,##0.00_);_(&quot;zł&quot;\ * \(#,##0.00\);_(&quot;zł&quot;\ * &quot;-&quot;??_);_(@_)"/>
    <numFmt numFmtId="179" formatCode="_(* #,##0.00_);_(* \(#,##0.00\);_(* &quot;-&quot;??_);_(@_)"/>
    <numFmt numFmtId="180" formatCode="0.00_)"/>
    <numFmt numFmtId="181" formatCode="0.0_)"/>
    <numFmt numFmtId="182" formatCode="0_)"/>
    <numFmt numFmtId="183" formatCode="0.000"/>
    <numFmt numFmtId="184" formatCode="0.0"/>
    <numFmt numFmtId="185" formatCode="0.000_)"/>
    <numFmt numFmtId="186" formatCode="0.0000_)"/>
    <numFmt numFmtId="187" formatCode="0.00000_)"/>
    <numFmt numFmtId="188" formatCode="0.000000_)"/>
    <numFmt numFmtId="189" formatCode="0.0000000_)"/>
  </numFmts>
  <fonts count="50">
    <font>
      <sz val="10"/>
      <name val="Courier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Times New Roman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43" fillId="27" borderId="1" applyNumberFormat="0" applyAlignment="0" applyProtection="0"/>
    <xf numFmtId="9" fontId="4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8" fillId="0" borderId="13" xfId="0" applyFont="1" applyBorder="1" applyAlignment="1" applyProtection="1">
      <alignment horizontal="centerContinuous"/>
      <protection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/>
    </xf>
    <xf numFmtId="0" fontId="8" fillId="0" borderId="1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Continuous"/>
      <protection/>
    </xf>
    <xf numFmtId="0" fontId="11" fillId="0" borderId="10" xfId="0" applyFont="1" applyBorder="1" applyAlignment="1">
      <alignment/>
    </xf>
    <xf numFmtId="22" fontId="9" fillId="0" borderId="17" xfId="0" applyNumberFormat="1" applyFont="1" applyBorder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4" xfId="0" applyFont="1" applyBorder="1" applyAlignment="1">
      <alignment/>
    </xf>
    <xf numFmtId="0" fontId="8" fillId="0" borderId="1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2" fillId="0" borderId="23" xfId="0" applyFont="1" applyBorder="1" applyAlignment="1">
      <alignment horizontal="left" vertical="center" wrapText="1"/>
    </xf>
    <xf numFmtId="0" fontId="9" fillId="0" borderId="24" xfId="0" applyFont="1" applyBorder="1" applyAlignment="1" applyProtection="1">
      <alignment horizontal="center" vertical="center"/>
      <protection/>
    </xf>
    <xf numFmtId="180" fontId="9" fillId="0" borderId="25" xfId="0" applyNumberFormat="1" applyFont="1" applyBorder="1" applyAlignment="1" applyProtection="1">
      <alignment vertical="center"/>
      <protection/>
    </xf>
    <xf numFmtId="1" fontId="14" fillId="0" borderId="26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180" fontId="8" fillId="0" borderId="2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 horizontal="center"/>
      <protection/>
    </xf>
    <xf numFmtId="1" fontId="14" fillId="33" borderId="35" xfId="51" applyNumberFormat="1" applyFont="1" applyFill="1" applyBorder="1" applyAlignment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16" fontId="49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1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H25 wyniki końcow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67" zoomScaleNormal="67" zoomScalePageLayoutView="0" workbookViewId="0" topLeftCell="A1">
      <selection activeCell="A6" sqref="A6:O30"/>
    </sheetView>
  </sheetViews>
  <sheetFormatPr defaultColWidth="9.00390625" defaultRowHeight="12.75"/>
  <cols>
    <col min="1" max="1" width="3.375" style="10" customWidth="1"/>
    <col min="2" max="2" width="25.00390625" style="10" customWidth="1"/>
    <col min="3" max="3" width="5.75390625" style="10" bestFit="1" customWidth="1"/>
    <col min="4" max="4" width="9.50390625" style="10" bestFit="1" customWidth="1"/>
    <col min="5" max="5" width="5.50390625" style="10" bestFit="1" customWidth="1"/>
    <col min="6" max="6" width="5.125" style="10" bestFit="1" customWidth="1"/>
    <col min="7" max="7" width="9.50390625" style="10" bestFit="1" customWidth="1"/>
    <col min="8" max="8" width="5.50390625" style="10" bestFit="1" customWidth="1"/>
    <col min="9" max="9" width="9.50390625" style="10" bestFit="1" customWidth="1"/>
    <col min="10" max="10" width="7.125" style="10" bestFit="1" customWidth="1"/>
    <col min="11" max="11" width="5.125" style="10" bestFit="1" customWidth="1"/>
    <col min="12" max="12" width="10.375" style="10" customWidth="1"/>
    <col min="13" max="13" width="5.50390625" style="10" bestFit="1" customWidth="1"/>
    <col min="14" max="14" width="9.50390625" style="10" bestFit="1" customWidth="1"/>
    <col min="15" max="15" width="7.125" style="10" bestFit="1" customWidth="1"/>
    <col min="16" max="16384" width="9.00390625" style="10" customWidth="1"/>
  </cols>
  <sheetData>
    <row r="1" spans="1:15" ht="28.5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15">
      <c r="A2" s="52" t="s">
        <v>22</v>
      </c>
      <c r="B2" s="53"/>
      <c r="C2" s="11" t="s">
        <v>0</v>
      </c>
      <c r="D2" s="12"/>
      <c r="E2" s="12"/>
      <c r="F2" s="31" t="s">
        <v>1</v>
      </c>
      <c r="G2" s="12"/>
      <c r="H2" s="13"/>
      <c r="I2" s="14"/>
      <c r="J2" s="13"/>
      <c r="K2" s="31" t="s">
        <v>11</v>
      </c>
      <c r="L2" s="3"/>
      <c r="M2" s="4"/>
      <c r="N2" s="7"/>
      <c r="O2" s="4"/>
    </row>
    <row r="3" spans="1:15" ht="15">
      <c r="A3" s="15"/>
      <c r="B3" s="16"/>
      <c r="C3" s="17" t="s">
        <v>2</v>
      </c>
      <c r="D3" s="18">
        <v>1350</v>
      </c>
      <c r="E3" s="32"/>
      <c r="F3" s="17" t="s">
        <v>2</v>
      </c>
      <c r="G3" s="20">
        <v>1350</v>
      </c>
      <c r="H3" s="19"/>
      <c r="I3" s="21" t="s">
        <v>9</v>
      </c>
      <c r="J3" s="22"/>
      <c r="K3" s="17" t="s">
        <v>2</v>
      </c>
      <c r="L3" s="20">
        <v>1440</v>
      </c>
      <c r="M3" s="6"/>
      <c r="N3" s="21" t="s">
        <v>21</v>
      </c>
      <c r="O3" s="5"/>
    </row>
    <row r="4" spans="1:15" ht="15">
      <c r="A4" s="15"/>
      <c r="B4" s="23"/>
      <c r="C4" s="17" t="s">
        <v>8</v>
      </c>
      <c r="D4" s="18">
        <f>MIN(C7:C980)</f>
        <v>0</v>
      </c>
      <c r="E4" s="33"/>
      <c r="F4" s="17" t="s">
        <v>8</v>
      </c>
      <c r="G4" s="18">
        <f>MIN(F7:F980)</f>
        <v>44</v>
      </c>
      <c r="H4" s="24"/>
      <c r="I4" s="25"/>
      <c r="J4" s="24"/>
      <c r="K4" s="17" t="s">
        <v>8</v>
      </c>
      <c r="L4" s="18">
        <f>MIN(K7:K980)</f>
        <v>72</v>
      </c>
      <c r="M4" s="2"/>
      <c r="N4" s="8"/>
      <c r="O4" s="2"/>
    </row>
    <row r="5" spans="1:15" ht="15.75" thickBot="1">
      <c r="A5" s="26"/>
      <c r="B5" s="27" t="s">
        <v>3</v>
      </c>
      <c r="C5" s="28"/>
      <c r="D5" s="29"/>
      <c r="E5" s="29"/>
      <c r="F5" s="28"/>
      <c r="G5" s="29"/>
      <c r="H5" s="30"/>
      <c r="I5" s="28"/>
      <c r="J5" s="30"/>
      <c r="K5" s="9"/>
      <c r="L5" s="1"/>
      <c r="M5" s="2"/>
      <c r="N5" s="9"/>
      <c r="O5" s="2"/>
    </row>
    <row r="6" spans="1:15" ht="15.75" thickBot="1">
      <c r="A6" s="41" t="s">
        <v>10</v>
      </c>
      <c r="B6" s="42" t="s">
        <v>20</v>
      </c>
      <c r="C6" s="44" t="s">
        <v>13</v>
      </c>
      <c r="D6" s="45" t="s">
        <v>14</v>
      </c>
      <c r="E6" s="45" t="s">
        <v>5</v>
      </c>
      <c r="F6" s="44" t="s">
        <v>15</v>
      </c>
      <c r="G6" s="46" t="s">
        <v>16</v>
      </c>
      <c r="H6" s="43" t="s">
        <v>6</v>
      </c>
      <c r="I6" s="44" t="s">
        <v>4</v>
      </c>
      <c r="J6" s="47" t="s">
        <v>7</v>
      </c>
      <c r="K6" s="44" t="s">
        <v>17</v>
      </c>
      <c r="L6" s="46" t="s">
        <v>18</v>
      </c>
      <c r="M6" s="43" t="s">
        <v>12</v>
      </c>
      <c r="N6" s="44" t="s">
        <v>4</v>
      </c>
      <c r="O6" s="47" t="s">
        <v>19</v>
      </c>
    </row>
    <row r="7" spans="1:15" ht="30">
      <c r="A7" s="48">
        <f aca="true" t="shared" si="0" ref="A7:A30">O7</f>
        <v>1</v>
      </c>
      <c r="B7" s="34" t="s">
        <v>42</v>
      </c>
      <c r="C7" s="35">
        <v>0</v>
      </c>
      <c r="D7" s="36">
        <f aca="true" t="shared" si="1" ref="D7:D30">IF(C7="abs",0,IF(C7&lt;(D$3+D$4),(D$3+D$4-C7)/D$3*1000,1))</f>
        <v>1000</v>
      </c>
      <c r="E7" s="37">
        <f aca="true" t="shared" si="2" ref="E7:E30">RANK(D7,$D$7:$D$980)</f>
        <v>1</v>
      </c>
      <c r="F7" s="35">
        <v>186</v>
      </c>
      <c r="G7" s="36">
        <f aca="true" t="shared" si="3" ref="G7:G30">IF(F7="abs",0,IF(F7&lt;(G$3+G$4),(G$3+G$4-F7)/G$3*1000,1))</f>
        <v>894.8148148148149</v>
      </c>
      <c r="H7" s="38">
        <f aca="true" t="shared" si="4" ref="H7:H30">RANK(G7,$G$7:$G$980)</f>
        <v>6</v>
      </c>
      <c r="I7" s="39">
        <f aca="true" t="shared" si="5" ref="I7:I30">D7+G7</f>
        <v>1894.8148148148148</v>
      </c>
      <c r="J7" s="38">
        <f aca="true" t="shared" si="6" ref="J7:J30">RANK(I7,$I$7:$I$980)</f>
        <v>2</v>
      </c>
      <c r="K7" s="40">
        <v>141</v>
      </c>
      <c r="L7" s="36">
        <f aca="true" t="shared" si="7" ref="L7:L30">IF(K7="abs",0,IF(K7&lt;(L$3+L$4),(L$3+L$4-K7)/L$3*1000,1))</f>
        <v>952.0833333333333</v>
      </c>
      <c r="M7" s="38">
        <f aca="true" t="shared" si="8" ref="M7:M30">RANK(L7,$L$7:$L$980)</f>
        <v>7</v>
      </c>
      <c r="N7" s="39">
        <f aca="true" t="shared" si="9" ref="N7:N30">I7+L7</f>
        <v>2846.898148148148</v>
      </c>
      <c r="O7" s="38">
        <f aca="true" t="shared" si="10" ref="O7:O30">RANK(N7,$N$7:$N$980)</f>
        <v>1</v>
      </c>
    </row>
    <row r="8" spans="1:15" ht="30">
      <c r="A8" s="48">
        <f t="shared" si="0"/>
        <v>2</v>
      </c>
      <c r="B8" s="34" t="s">
        <v>26</v>
      </c>
      <c r="C8" s="35">
        <v>0</v>
      </c>
      <c r="D8" s="36">
        <f t="shared" si="1"/>
        <v>1000</v>
      </c>
      <c r="E8" s="37">
        <f t="shared" si="2"/>
        <v>1</v>
      </c>
      <c r="F8" s="35">
        <v>231</v>
      </c>
      <c r="G8" s="36">
        <f t="shared" si="3"/>
        <v>861.4814814814815</v>
      </c>
      <c r="H8" s="38">
        <f t="shared" si="4"/>
        <v>14</v>
      </c>
      <c r="I8" s="39">
        <f t="shared" si="5"/>
        <v>1861.4814814814815</v>
      </c>
      <c r="J8" s="38">
        <f t="shared" si="6"/>
        <v>5</v>
      </c>
      <c r="K8" s="40">
        <v>95</v>
      </c>
      <c r="L8" s="36">
        <f t="shared" si="7"/>
        <v>984.0277777777777</v>
      </c>
      <c r="M8" s="38">
        <f t="shared" si="8"/>
        <v>3</v>
      </c>
      <c r="N8" s="39">
        <f t="shared" si="9"/>
        <v>2845.509259259259</v>
      </c>
      <c r="O8" s="38">
        <f t="shared" si="10"/>
        <v>2</v>
      </c>
    </row>
    <row r="9" spans="1:15" ht="30">
      <c r="A9" s="48">
        <f t="shared" si="0"/>
        <v>3</v>
      </c>
      <c r="B9" s="34" t="s">
        <v>30</v>
      </c>
      <c r="C9" s="35">
        <v>15</v>
      </c>
      <c r="D9" s="36">
        <f t="shared" si="1"/>
        <v>988.8888888888889</v>
      </c>
      <c r="E9" s="37">
        <f t="shared" si="2"/>
        <v>5</v>
      </c>
      <c r="F9" s="35">
        <v>164</v>
      </c>
      <c r="G9" s="36">
        <f t="shared" si="3"/>
        <v>911.1111111111111</v>
      </c>
      <c r="H9" s="38">
        <f t="shared" si="4"/>
        <v>3</v>
      </c>
      <c r="I9" s="39">
        <f t="shared" si="5"/>
        <v>1900</v>
      </c>
      <c r="J9" s="38">
        <f t="shared" si="6"/>
        <v>1</v>
      </c>
      <c r="K9" s="40">
        <v>187</v>
      </c>
      <c r="L9" s="36">
        <f t="shared" si="7"/>
        <v>920.1388888888888</v>
      </c>
      <c r="M9" s="38">
        <f t="shared" si="8"/>
        <v>11</v>
      </c>
      <c r="N9" s="39">
        <f t="shared" si="9"/>
        <v>2820.1388888888887</v>
      </c>
      <c r="O9" s="38">
        <f t="shared" si="10"/>
        <v>3</v>
      </c>
    </row>
    <row r="10" spans="1:15" ht="30">
      <c r="A10" s="48">
        <f t="shared" si="0"/>
        <v>4</v>
      </c>
      <c r="B10" s="34" t="s">
        <v>38</v>
      </c>
      <c r="C10" s="35">
        <v>27</v>
      </c>
      <c r="D10" s="36">
        <f t="shared" si="1"/>
        <v>980</v>
      </c>
      <c r="E10" s="37">
        <f t="shared" si="2"/>
        <v>7</v>
      </c>
      <c r="F10" s="35">
        <v>170</v>
      </c>
      <c r="G10" s="36">
        <f t="shared" si="3"/>
        <v>906.6666666666666</v>
      </c>
      <c r="H10" s="38">
        <f t="shared" si="4"/>
        <v>4</v>
      </c>
      <c r="I10" s="39">
        <f t="shared" si="5"/>
        <v>1886.6666666666665</v>
      </c>
      <c r="J10" s="38">
        <f t="shared" si="6"/>
        <v>3</v>
      </c>
      <c r="K10" s="40">
        <v>189</v>
      </c>
      <c r="L10" s="36">
        <f t="shared" si="7"/>
        <v>918.75</v>
      </c>
      <c r="M10" s="38">
        <f t="shared" si="8"/>
        <v>12</v>
      </c>
      <c r="N10" s="39">
        <f t="shared" si="9"/>
        <v>2805.4166666666665</v>
      </c>
      <c r="O10" s="38">
        <f t="shared" si="10"/>
        <v>4</v>
      </c>
    </row>
    <row r="11" spans="1:15" ht="30">
      <c r="A11" s="48">
        <f t="shared" si="0"/>
        <v>5</v>
      </c>
      <c r="B11" s="34" t="s">
        <v>29</v>
      </c>
      <c r="C11" s="35">
        <v>88</v>
      </c>
      <c r="D11" s="36">
        <f t="shared" si="1"/>
        <v>934.8148148148148</v>
      </c>
      <c r="E11" s="37">
        <f t="shared" si="2"/>
        <v>10</v>
      </c>
      <c r="F11" s="35">
        <v>199</v>
      </c>
      <c r="G11" s="36">
        <f t="shared" si="3"/>
        <v>885.1851851851852</v>
      </c>
      <c r="H11" s="38">
        <f t="shared" si="4"/>
        <v>8</v>
      </c>
      <c r="I11" s="39">
        <f t="shared" si="5"/>
        <v>1820</v>
      </c>
      <c r="J11" s="38">
        <f t="shared" si="6"/>
        <v>10</v>
      </c>
      <c r="K11" s="40">
        <v>95</v>
      </c>
      <c r="L11" s="36">
        <f t="shared" si="7"/>
        <v>984.0277777777777</v>
      </c>
      <c r="M11" s="38">
        <f t="shared" si="8"/>
        <v>3</v>
      </c>
      <c r="N11" s="39">
        <f t="shared" si="9"/>
        <v>2804.027777777778</v>
      </c>
      <c r="O11" s="38">
        <f t="shared" si="10"/>
        <v>5</v>
      </c>
    </row>
    <row r="12" spans="1:15" ht="30">
      <c r="A12" s="48">
        <f t="shared" si="0"/>
        <v>6</v>
      </c>
      <c r="B12" s="34" t="s">
        <v>24</v>
      </c>
      <c r="C12" s="35">
        <v>107</v>
      </c>
      <c r="D12" s="36">
        <f t="shared" si="1"/>
        <v>920.7407407407408</v>
      </c>
      <c r="E12" s="37">
        <f t="shared" si="2"/>
        <v>14</v>
      </c>
      <c r="F12" s="35">
        <v>117</v>
      </c>
      <c r="G12" s="36">
        <f t="shared" si="3"/>
        <v>945.925925925926</v>
      </c>
      <c r="H12" s="38">
        <f t="shared" si="4"/>
        <v>2</v>
      </c>
      <c r="I12" s="39">
        <f t="shared" si="5"/>
        <v>1866.6666666666667</v>
      </c>
      <c r="J12" s="38">
        <f t="shared" si="6"/>
        <v>4</v>
      </c>
      <c r="K12" s="40">
        <v>164</v>
      </c>
      <c r="L12" s="36">
        <f t="shared" si="7"/>
        <v>936.1111111111111</v>
      </c>
      <c r="M12" s="38">
        <f t="shared" si="8"/>
        <v>8</v>
      </c>
      <c r="N12" s="39">
        <f t="shared" si="9"/>
        <v>2802.777777777778</v>
      </c>
      <c r="O12" s="38">
        <f t="shared" si="10"/>
        <v>6</v>
      </c>
    </row>
    <row r="13" spans="1:15" ht="30">
      <c r="A13" s="48">
        <f t="shared" si="0"/>
        <v>7</v>
      </c>
      <c r="B13" s="34" t="s">
        <v>32</v>
      </c>
      <c r="C13" s="35">
        <v>23</v>
      </c>
      <c r="D13" s="36">
        <f t="shared" si="1"/>
        <v>982.9629629629629</v>
      </c>
      <c r="E13" s="37">
        <f t="shared" si="2"/>
        <v>6</v>
      </c>
      <c r="F13" s="35">
        <v>255</v>
      </c>
      <c r="G13" s="36">
        <f t="shared" si="3"/>
        <v>843.7037037037037</v>
      </c>
      <c r="H13" s="38">
        <f t="shared" si="4"/>
        <v>18</v>
      </c>
      <c r="I13" s="39">
        <f t="shared" si="5"/>
        <v>1826.6666666666665</v>
      </c>
      <c r="J13" s="38">
        <f t="shared" si="6"/>
        <v>9</v>
      </c>
      <c r="K13" s="40">
        <v>109</v>
      </c>
      <c r="L13" s="36">
        <f t="shared" si="7"/>
        <v>974.3055555555555</v>
      </c>
      <c r="M13" s="38">
        <f t="shared" si="8"/>
        <v>5</v>
      </c>
      <c r="N13" s="39">
        <f t="shared" si="9"/>
        <v>2800.972222222222</v>
      </c>
      <c r="O13" s="38">
        <f t="shared" si="10"/>
        <v>7</v>
      </c>
    </row>
    <row r="14" spans="1:15" ht="15">
      <c r="A14" s="48">
        <f t="shared" si="0"/>
        <v>8</v>
      </c>
      <c r="B14" s="34" t="s">
        <v>37</v>
      </c>
      <c r="C14" s="35">
        <v>44</v>
      </c>
      <c r="D14" s="36">
        <f t="shared" si="1"/>
        <v>967.4074074074074</v>
      </c>
      <c r="E14" s="37">
        <f t="shared" si="2"/>
        <v>8</v>
      </c>
      <c r="F14" s="35">
        <v>302</v>
      </c>
      <c r="G14" s="36">
        <f t="shared" si="3"/>
        <v>808.8888888888889</v>
      </c>
      <c r="H14" s="38">
        <f t="shared" si="4"/>
        <v>20</v>
      </c>
      <c r="I14" s="39">
        <f t="shared" si="5"/>
        <v>1776.2962962962963</v>
      </c>
      <c r="J14" s="38">
        <f t="shared" si="6"/>
        <v>15</v>
      </c>
      <c r="K14" s="40">
        <v>78</v>
      </c>
      <c r="L14" s="36">
        <f t="shared" si="7"/>
        <v>995.8333333333334</v>
      </c>
      <c r="M14" s="38">
        <f t="shared" si="8"/>
        <v>2</v>
      </c>
      <c r="N14" s="39">
        <f t="shared" si="9"/>
        <v>2772.1296296296296</v>
      </c>
      <c r="O14" s="38">
        <f t="shared" si="10"/>
        <v>8</v>
      </c>
    </row>
    <row r="15" spans="1:15" ht="15">
      <c r="A15" s="48">
        <f t="shared" si="0"/>
        <v>9</v>
      </c>
      <c r="B15" s="34" t="s">
        <v>45</v>
      </c>
      <c r="C15" s="35">
        <v>109</v>
      </c>
      <c r="D15" s="36">
        <f t="shared" si="1"/>
        <v>919.2592592592592</v>
      </c>
      <c r="E15" s="37">
        <f t="shared" si="2"/>
        <v>15</v>
      </c>
      <c r="F15" s="35">
        <v>248</v>
      </c>
      <c r="G15" s="36">
        <f t="shared" si="3"/>
        <v>848.8888888888889</v>
      </c>
      <c r="H15" s="38">
        <f t="shared" si="4"/>
        <v>17</v>
      </c>
      <c r="I15" s="39">
        <f t="shared" si="5"/>
        <v>1768.1481481481483</v>
      </c>
      <c r="J15" s="38">
        <f t="shared" si="6"/>
        <v>18</v>
      </c>
      <c r="K15" s="40">
        <v>72</v>
      </c>
      <c r="L15" s="36">
        <f t="shared" si="7"/>
        <v>1000</v>
      </c>
      <c r="M15" s="38">
        <f t="shared" si="8"/>
        <v>1</v>
      </c>
      <c r="N15" s="39">
        <f t="shared" si="9"/>
        <v>2768.1481481481483</v>
      </c>
      <c r="O15" s="38">
        <f t="shared" si="10"/>
        <v>9</v>
      </c>
    </row>
    <row r="16" spans="1:15" ht="30">
      <c r="A16" s="48">
        <f t="shared" si="0"/>
        <v>10</v>
      </c>
      <c r="B16" s="34" t="s">
        <v>43</v>
      </c>
      <c r="C16" s="35">
        <v>60</v>
      </c>
      <c r="D16" s="36">
        <f t="shared" si="1"/>
        <v>955.5555555555557</v>
      </c>
      <c r="E16" s="37">
        <f t="shared" si="2"/>
        <v>9</v>
      </c>
      <c r="F16" s="35">
        <v>215</v>
      </c>
      <c r="G16" s="36">
        <f t="shared" si="3"/>
        <v>873.3333333333333</v>
      </c>
      <c r="H16" s="38">
        <f t="shared" si="4"/>
        <v>11</v>
      </c>
      <c r="I16" s="39">
        <f t="shared" si="5"/>
        <v>1828.888888888889</v>
      </c>
      <c r="J16" s="38">
        <f t="shared" si="6"/>
        <v>8</v>
      </c>
      <c r="K16" s="40">
        <v>170</v>
      </c>
      <c r="L16" s="36">
        <f t="shared" si="7"/>
        <v>931.9444444444445</v>
      </c>
      <c r="M16" s="38">
        <f t="shared" si="8"/>
        <v>9</v>
      </c>
      <c r="N16" s="39">
        <f t="shared" si="9"/>
        <v>2760.8333333333335</v>
      </c>
      <c r="O16" s="38">
        <f t="shared" si="10"/>
        <v>10</v>
      </c>
    </row>
    <row r="17" spans="1:15" ht="30">
      <c r="A17" s="48">
        <f t="shared" si="0"/>
        <v>11</v>
      </c>
      <c r="B17" s="34" t="s">
        <v>23</v>
      </c>
      <c r="C17" s="35">
        <v>9</v>
      </c>
      <c r="D17" s="36">
        <f t="shared" si="1"/>
        <v>993.3333333333333</v>
      </c>
      <c r="E17" s="37">
        <f t="shared" si="2"/>
        <v>4</v>
      </c>
      <c r="F17" s="35">
        <v>226</v>
      </c>
      <c r="G17" s="36">
        <f t="shared" si="3"/>
        <v>865.1851851851852</v>
      </c>
      <c r="H17" s="38">
        <f t="shared" si="4"/>
        <v>13</v>
      </c>
      <c r="I17" s="39">
        <f t="shared" si="5"/>
        <v>1858.5185185185185</v>
      </c>
      <c r="J17" s="38">
        <f t="shared" si="6"/>
        <v>6</v>
      </c>
      <c r="K17" s="40">
        <v>220</v>
      </c>
      <c r="L17" s="36">
        <f t="shared" si="7"/>
        <v>897.2222222222223</v>
      </c>
      <c r="M17" s="38">
        <f t="shared" si="8"/>
        <v>16</v>
      </c>
      <c r="N17" s="39">
        <f t="shared" si="9"/>
        <v>2755.740740740741</v>
      </c>
      <c r="O17" s="38">
        <f t="shared" si="10"/>
        <v>11</v>
      </c>
    </row>
    <row r="18" spans="1:15" ht="30">
      <c r="A18" s="48">
        <f t="shared" si="0"/>
        <v>12</v>
      </c>
      <c r="B18" s="34" t="s">
        <v>40</v>
      </c>
      <c r="C18" s="35">
        <v>125</v>
      </c>
      <c r="D18" s="36">
        <f t="shared" si="1"/>
        <v>907.4074074074074</v>
      </c>
      <c r="E18" s="37">
        <f t="shared" si="2"/>
        <v>16</v>
      </c>
      <c r="F18" s="35">
        <v>180</v>
      </c>
      <c r="G18" s="36">
        <f t="shared" si="3"/>
        <v>899.2592592592594</v>
      </c>
      <c r="H18" s="38">
        <f t="shared" si="4"/>
        <v>5</v>
      </c>
      <c r="I18" s="39">
        <f t="shared" si="5"/>
        <v>1806.6666666666667</v>
      </c>
      <c r="J18" s="38">
        <f t="shared" si="6"/>
        <v>12</v>
      </c>
      <c r="K18" s="40">
        <v>194</v>
      </c>
      <c r="L18" s="36">
        <f t="shared" si="7"/>
        <v>915.2777777777777</v>
      </c>
      <c r="M18" s="38">
        <f t="shared" si="8"/>
        <v>14</v>
      </c>
      <c r="N18" s="39">
        <f t="shared" si="9"/>
        <v>2721.9444444444443</v>
      </c>
      <c r="O18" s="38">
        <f t="shared" si="10"/>
        <v>12</v>
      </c>
    </row>
    <row r="19" spans="1:15" ht="30">
      <c r="A19" s="48">
        <f t="shared" si="0"/>
        <v>13</v>
      </c>
      <c r="B19" s="34" t="s">
        <v>41</v>
      </c>
      <c r="C19" s="35">
        <v>96</v>
      </c>
      <c r="D19" s="36">
        <f t="shared" si="1"/>
        <v>928.8888888888889</v>
      </c>
      <c r="E19" s="37">
        <f t="shared" si="2"/>
        <v>12</v>
      </c>
      <c r="F19" s="35">
        <v>236</v>
      </c>
      <c r="G19" s="36">
        <f t="shared" si="3"/>
        <v>857.7777777777777</v>
      </c>
      <c r="H19" s="38">
        <f t="shared" si="4"/>
        <v>15</v>
      </c>
      <c r="I19" s="39">
        <f t="shared" si="5"/>
        <v>1786.6666666666665</v>
      </c>
      <c r="J19" s="38">
        <f t="shared" si="6"/>
        <v>13</v>
      </c>
      <c r="K19" s="40">
        <v>175</v>
      </c>
      <c r="L19" s="36">
        <f t="shared" si="7"/>
        <v>928.4722222222223</v>
      </c>
      <c r="M19" s="38">
        <f t="shared" si="8"/>
        <v>10</v>
      </c>
      <c r="N19" s="39">
        <f t="shared" si="9"/>
        <v>2715.1388888888887</v>
      </c>
      <c r="O19" s="38">
        <f t="shared" si="10"/>
        <v>13</v>
      </c>
    </row>
    <row r="20" spans="1:15" ht="30">
      <c r="A20" s="48">
        <f t="shared" si="0"/>
        <v>14</v>
      </c>
      <c r="B20" s="34" t="s">
        <v>39</v>
      </c>
      <c r="C20" s="35">
        <v>95</v>
      </c>
      <c r="D20" s="36">
        <f t="shared" si="1"/>
        <v>929.6296296296296</v>
      </c>
      <c r="E20" s="37">
        <f t="shared" si="2"/>
        <v>11</v>
      </c>
      <c r="F20" s="35">
        <v>208</v>
      </c>
      <c r="G20" s="36">
        <f t="shared" si="3"/>
        <v>878.5185185185185</v>
      </c>
      <c r="H20" s="38">
        <f t="shared" si="4"/>
        <v>9</v>
      </c>
      <c r="I20" s="39">
        <f t="shared" si="5"/>
        <v>1808.148148148148</v>
      </c>
      <c r="J20" s="38">
        <f t="shared" si="6"/>
        <v>11</v>
      </c>
      <c r="K20" s="40">
        <v>265</v>
      </c>
      <c r="L20" s="36">
        <f t="shared" si="7"/>
        <v>865.9722222222223</v>
      </c>
      <c r="M20" s="38">
        <f t="shared" si="8"/>
        <v>17</v>
      </c>
      <c r="N20" s="39">
        <f t="shared" si="9"/>
        <v>2674.1203703703704</v>
      </c>
      <c r="O20" s="38">
        <f t="shared" si="10"/>
        <v>14</v>
      </c>
    </row>
    <row r="21" spans="1:15" ht="30">
      <c r="A21" s="48">
        <f t="shared" si="0"/>
        <v>15</v>
      </c>
      <c r="B21" s="34" t="s">
        <v>36</v>
      </c>
      <c r="C21" s="35">
        <v>224</v>
      </c>
      <c r="D21" s="36">
        <f t="shared" si="1"/>
        <v>834.0740740740741</v>
      </c>
      <c r="E21" s="37">
        <f t="shared" si="2"/>
        <v>20</v>
      </c>
      <c r="F21" s="35">
        <v>44</v>
      </c>
      <c r="G21" s="36">
        <f t="shared" si="3"/>
        <v>1000</v>
      </c>
      <c r="H21" s="38">
        <f t="shared" si="4"/>
        <v>1</v>
      </c>
      <c r="I21" s="39">
        <f t="shared" si="5"/>
        <v>1834.0740740740741</v>
      </c>
      <c r="J21" s="38">
        <f t="shared" si="6"/>
        <v>7</v>
      </c>
      <c r="K21" s="40">
        <v>324</v>
      </c>
      <c r="L21" s="36">
        <f t="shared" si="7"/>
        <v>825</v>
      </c>
      <c r="M21" s="38">
        <f t="shared" si="8"/>
        <v>19</v>
      </c>
      <c r="N21" s="39">
        <f t="shared" si="9"/>
        <v>2659.074074074074</v>
      </c>
      <c r="O21" s="38">
        <f t="shared" si="10"/>
        <v>15</v>
      </c>
    </row>
    <row r="22" spans="1:15" ht="15">
      <c r="A22" s="48">
        <f t="shared" si="0"/>
        <v>16</v>
      </c>
      <c r="B22" s="34" t="s">
        <v>33</v>
      </c>
      <c r="C22" s="35">
        <v>103</v>
      </c>
      <c r="D22" s="36">
        <f t="shared" si="1"/>
        <v>923.7037037037037</v>
      </c>
      <c r="E22" s="37">
        <f t="shared" si="2"/>
        <v>13</v>
      </c>
      <c r="F22" s="35">
        <v>297</v>
      </c>
      <c r="G22" s="36">
        <f t="shared" si="3"/>
        <v>812.5925925925926</v>
      </c>
      <c r="H22" s="38">
        <f t="shared" si="4"/>
        <v>19</v>
      </c>
      <c r="I22" s="39">
        <f t="shared" si="5"/>
        <v>1736.2962962962963</v>
      </c>
      <c r="J22" s="38">
        <f t="shared" si="6"/>
        <v>20</v>
      </c>
      <c r="K22" s="40">
        <v>190</v>
      </c>
      <c r="L22" s="36">
        <f t="shared" si="7"/>
        <v>918.0555555555555</v>
      </c>
      <c r="M22" s="38">
        <f t="shared" si="8"/>
        <v>13</v>
      </c>
      <c r="N22" s="39">
        <f t="shared" si="9"/>
        <v>2654.3518518518517</v>
      </c>
      <c r="O22" s="38">
        <f t="shared" si="10"/>
        <v>16</v>
      </c>
    </row>
    <row r="23" spans="1:15" ht="15">
      <c r="A23" s="48">
        <f t="shared" si="0"/>
        <v>17</v>
      </c>
      <c r="B23" s="34" t="s">
        <v>35</v>
      </c>
      <c r="C23" s="35">
        <v>135</v>
      </c>
      <c r="D23" s="36">
        <f t="shared" si="1"/>
        <v>900</v>
      </c>
      <c r="E23" s="37">
        <f t="shared" si="2"/>
        <v>17</v>
      </c>
      <c r="F23" s="35">
        <v>245</v>
      </c>
      <c r="G23" s="36">
        <f t="shared" si="3"/>
        <v>851.1111111111112</v>
      </c>
      <c r="H23" s="38">
        <f t="shared" si="4"/>
        <v>16</v>
      </c>
      <c r="I23" s="39">
        <f t="shared" si="5"/>
        <v>1751.1111111111113</v>
      </c>
      <c r="J23" s="38">
        <f t="shared" si="6"/>
        <v>19</v>
      </c>
      <c r="K23" s="40">
        <v>214</v>
      </c>
      <c r="L23" s="36">
        <f t="shared" si="7"/>
        <v>901.3888888888889</v>
      </c>
      <c r="M23" s="38">
        <f t="shared" si="8"/>
        <v>15</v>
      </c>
      <c r="N23" s="39">
        <f t="shared" si="9"/>
        <v>2652.5</v>
      </c>
      <c r="O23" s="38">
        <f t="shared" si="10"/>
        <v>17</v>
      </c>
    </row>
    <row r="24" spans="1:15" ht="30">
      <c r="A24" s="48">
        <f t="shared" si="0"/>
        <v>18</v>
      </c>
      <c r="B24" s="34" t="s">
        <v>31</v>
      </c>
      <c r="C24" s="35">
        <v>155</v>
      </c>
      <c r="D24" s="36">
        <f t="shared" si="1"/>
        <v>885.1851851851852</v>
      </c>
      <c r="E24" s="37">
        <f t="shared" si="2"/>
        <v>19</v>
      </c>
      <c r="F24" s="35">
        <v>195</v>
      </c>
      <c r="G24" s="36">
        <f t="shared" si="3"/>
        <v>888.1481481481482</v>
      </c>
      <c r="H24" s="38">
        <f t="shared" si="4"/>
        <v>7</v>
      </c>
      <c r="I24" s="39">
        <f t="shared" si="5"/>
        <v>1773.3333333333335</v>
      </c>
      <c r="J24" s="38">
        <f t="shared" si="6"/>
        <v>16</v>
      </c>
      <c r="K24" s="40">
        <v>265</v>
      </c>
      <c r="L24" s="36">
        <f t="shared" si="7"/>
        <v>865.9722222222223</v>
      </c>
      <c r="M24" s="38">
        <f t="shared" si="8"/>
        <v>17</v>
      </c>
      <c r="N24" s="39">
        <f t="shared" si="9"/>
        <v>2639.3055555555557</v>
      </c>
      <c r="O24" s="38">
        <f t="shared" si="10"/>
        <v>18</v>
      </c>
    </row>
    <row r="25" spans="1:15" ht="30">
      <c r="A25" s="48">
        <f t="shared" si="0"/>
        <v>19</v>
      </c>
      <c r="B25" s="34" t="s">
        <v>25</v>
      </c>
      <c r="C25" s="35">
        <v>255</v>
      </c>
      <c r="D25" s="36">
        <f t="shared" si="1"/>
        <v>811.1111111111111</v>
      </c>
      <c r="E25" s="37">
        <f t="shared" si="2"/>
        <v>22</v>
      </c>
      <c r="F25" s="35">
        <v>219</v>
      </c>
      <c r="G25" s="36">
        <f t="shared" si="3"/>
        <v>870.3703703703703</v>
      </c>
      <c r="H25" s="38">
        <f t="shared" si="4"/>
        <v>12</v>
      </c>
      <c r="I25" s="39">
        <f t="shared" si="5"/>
        <v>1681.4814814814813</v>
      </c>
      <c r="J25" s="38">
        <f t="shared" si="6"/>
        <v>21</v>
      </c>
      <c r="K25" s="40">
        <v>133</v>
      </c>
      <c r="L25" s="36">
        <f t="shared" si="7"/>
        <v>957.6388888888889</v>
      </c>
      <c r="M25" s="38">
        <f t="shared" si="8"/>
        <v>6</v>
      </c>
      <c r="N25" s="39">
        <f t="shared" si="9"/>
        <v>2639.1203703703704</v>
      </c>
      <c r="O25" s="38">
        <f t="shared" si="10"/>
        <v>19</v>
      </c>
    </row>
    <row r="26" spans="1:15" ht="30">
      <c r="A26" s="48">
        <f t="shared" si="0"/>
        <v>20</v>
      </c>
      <c r="B26" s="34" t="s">
        <v>28</v>
      </c>
      <c r="C26" s="35">
        <v>0</v>
      </c>
      <c r="D26" s="36">
        <f t="shared" si="1"/>
        <v>1000</v>
      </c>
      <c r="E26" s="37">
        <f t="shared" si="2"/>
        <v>1</v>
      </c>
      <c r="F26" s="35">
        <v>335</v>
      </c>
      <c r="G26" s="36">
        <f t="shared" si="3"/>
        <v>784.4444444444445</v>
      </c>
      <c r="H26" s="38">
        <f t="shared" si="4"/>
        <v>21</v>
      </c>
      <c r="I26" s="39">
        <f t="shared" si="5"/>
        <v>1784.4444444444443</v>
      </c>
      <c r="J26" s="38">
        <f t="shared" si="6"/>
        <v>14</v>
      </c>
      <c r="K26" s="40">
        <v>345</v>
      </c>
      <c r="L26" s="36">
        <f t="shared" si="7"/>
        <v>810.4166666666666</v>
      </c>
      <c r="M26" s="38">
        <f t="shared" si="8"/>
        <v>21</v>
      </c>
      <c r="N26" s="39">
        <f t="shared" si="9"/>
        <v>2594.861111111111</v>
      </c>
      <c r="O26" s="38">
        <f t="shared" si="10"/>
        <v>20</v>
      </c>
    </row>
    <row r="27" spans="1:15" ht="15">
      <c r="A27" s="48">
        <f t="shared" si="0"/>
        <v>21</v>
      </c>
      <c r="B27" s="34" t="s">
        <v>27</v>
      </c>
      <c r="C27" s="35">
        <v>140</v>
      </c>
      <c r="D27" s="36">
        <f t="shared" si="1"/>
        <v>896.2962962962963</v>
      </c>
      <c r="E27" s="37">
        <f t="shared" si="2"/>
        <v>18</v>
      </c>
      <c r="F27" s="35">
        <v>210</v>
      </c>
      <c r="G27" s="36">
        <f t="shared" si="3"/>
        <v>877.0370370370371</v>
      </c>
      <c r="H27" s="38">
        <f t="shared" si="4"/>
        <v>10</v>
      </c>
      <c r="I27" s="39">
        <f t="shared" si="5"/>
        <v>1773.3333333333335</v>
      </c>
      <c r="J27" s="38">
        <f t="shared" si="6"/>
        <v>16</v>
      </c>
      <c r="K27" s="40">
        <v>448</v>
      </c>
      <c r="L27" s="36">
        <f t="shared" si="7"/>
        <v>738.8888888888889</v>
      </c>
      <c r="M27" s="38">
        <f t="shared" si="8"/>
        <v>23</v>
      </c>
      <c r="N27" s="39">
        <f t="shared" si="9"/>
        <v>2512.2222222222226</v>
      </c>
      <c r="O27" s="38">
        <f t="shared" si="10"/>
        <v>21</v>
      </c>
    </row>
    <row r="28" spans="1:15" ht="15">
      <c r="A28" s="48">
        <f t="shared" si="0"/>
        <v>22</v>
      </c>
      <c r="B28" s="34" t="s">
        <v>34</v>
      </c>
      <c r="C28" s="35">
        <v>225</v>
      </c>
      <c r="D28" s="36">
        <f t="shared" si="1"/>
        <v>833.3333333333334</v>
      </c>
      <c r="E28" s="37">
        <f t="shared" si="2"/>
        <v>21</v>
      </c>
      <c r="F28" s="35">
        <v>745</v>
      </c>
      <c r="G28" s="36">
        <f t="shared" si="3"/>
        <v>480.74074074074076</v>
      </c>
      <c r="H28" s="38">
        <f t="shared" si="4"/>
        <v>23</v>
      </c>
      <c r="I28" s="39">
        <f t="shared" si="5"/>
        <v>1314.0740740740741</v>
      </c>
      <c r="J28" s="38">
        <f t="shared" si="6"/>
        <v>23</v>
      </c>
      <c r="K28" s="40">
        <v>325</v>
      </c>
      <c r="L28" s="36">
        <f t="shared" si="7"/>
        <v>824.3055555555555</v>
      </c>
      <c r="M28" s="38">
        <f t="shared" si="8"/>
        <v>20</v>
      </c>
      <c r="N28" s="39">
        <f t="shared" si="9"/>
        <v>2138.3796296296296</v>
      </c>
      <c r="O28" s="38">
        <f t="shared" si="10"/>
        <v>22</v>
      </c>
    </row>
    <row r="29" spans="1:15" ht="30">
      <c r="A29" s="48">
        <f t="shared" si="0"/>
        <v>23</v>
      </c>
      <c r="B29" s="34" t="s">
        <v>44</v>
      </c>
      <c r="C29" s="35">
        <v>1065</v>
      </c>
      <c r="D29" s="36">
        <f t="shared" si="1"/>
        <v>211.11111111111111</v>
      </c>
      <c r="E29" s="37">
        <f t="shared" si="2"/>
        <v>24</v>
      </c>
      <c r="F29" s="35">
        <v>760</v>
      </c>
      <c r="G29" s="36">
        <f t="shared" si="3"/>
        <v>469.6296296296296</v>
      </c>
      <c r="H29" s="38">
        <f t="shared" si="4"/>
        <v>24</v>
      </c>
      <c r="I29" s="39">
        <f t="shared" si="5"/>
        <v>680.7407407407408</v>
      </c>
      <c r="J29" s="38">
        <f t="shared" si="6"/>
        <v>24</v>
      </c>
      <c r="K29" s="40">
        <v>390</v>
      </c>
      <c r="L29" s="36">
        <f t="shared" si="7"/>
        <v>779.1666666666666</v>
      </c>
      <c r="M29" s="38">
        <f t="shared" si="8"/>
        <v>22</v>
      </c>
      <c r="N29" s="39">
        <f t="shared" si="9"/>
        <v>1459.9074074074074</v>
      </c>
      <c r="O29" s="38">
        <f t="shared" si="10"/>
        <v>23</v>
      </c>
    </row>
    <row r="30" spans="1:15" ht="30">
      <c r="A30" s="48">
        <f t="shared" si="0"/>
        <v>24</v>
      </c>
      <c r="B30" s="34" t="s">
        <v>46</v>
      </c>
      <c r="C30" s="35">
        <v>455</v>
      </c>
      <c r="D30" s="36">
        <f t="shared" si="1"/>
        <v>662.9629629629629</v>
      </c>
      <c r="E30" s="37">
        <f t="shared" si="2"/>
        <v>23</v>
      </c>
      <c r="F30" s="35">
        <v>335</v>
      </c>
      <c r="G30" s="36">
        <f t="shared" si="3"/>
        <v>784.4444444444445</v>
      </c>
      <c r="H30" s="38">
        <f t="shared" si="4"/>
        <v>21</v>
      </c>
      <c r="I30" s="39">
        <f t="shared" si="5"/>
        <v>1447.4074074074074</v>
      </c>
      <c r="J30" s="38">
        <f t="shared" si="6"/>
        <v>22</v>
      </c>
      <c r="K30" s="40" t="s">
        <v>47</v>
      </c>
      <c r="L30" s="36">
        <f t="shared" si="7"/>
        <v>0</v>
      </c>
      <c r="M30" s="38">
        <f t="shared" si="8"/>
        <v>24</v>
      </c>
      <c r="N30" s="39">
        <f t="shared" si="9"/>
        <v>1447.4074074074074</v>
      </c>
      <c r="O30" s="38">
        <f t="shared" si="10"/>
        <v>24</v>
      </c>
    </row>
  </sheetData>
  <sheetProtection/>
  <mergeCells count="2">
    <mergeCell ref="A1:O1"/>
    <mergeCell ref="A2:B2"/>
  </mergeCells>
  <printOptions horizontalCentered="1"/>
  <pageMargins left="0" right="0" top="0" bottom="0" header="0" footer="0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70" zoomScaleNormal="70" zoomScalePageLayoutView="0" workbookViewId="0" topLeftCell="A1">
      <selection activeCell="T13" sqref="T13"/>
    </sheetView>
  </sheetViews>
  <sheetFormatPr defaultColWidth="9.00390625" defaultRowHeight="12.75"/>
  <cols>
    <col min="2" max="2" width="25.00390625" style="0" customWidth="1"/>
  </cols>
  <sheetData>
    <row r="1" spans="1:18" ht="28.5" thickBo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54"/>
      <c r="Q1" s="54"/>
      <c r="R1" s="54"/>
    </row>
    <row r="2" spans="1:18" ht="15">
      <c r="A2" s="52" t="s">
        <v>22</v>
      </c>
      <c r="B2" s="53"/>
      <c r="C2" s="11" t="s">
        <v>0</v>
      </c>
      <c r="D2" s="12"/>
      <c r="E2" s="12"/>
      <c r="F2" s="31" t="s">
        <v>1</v>
      </c>
      <c r="G2" s="12"/>
      <c r="H2" s="13"/>
      <c r="I2" s="14"/>
      <c r="J2" s="13"/>
      <c r="K2" s="31" t="s">
        <v>11</v>
      </c>
      <c r="L2" s="3"/>
      <c r="M2" s="4"/>
      <c r="N2" s="7"/>
      <c r="O2" s="4"/>
      <c r="P2" s="54"/>
      <c r="Q2" s="54"/>
      <c r="R2" s="54"/>
    </row>
    <row r="3" spans="1:18" ht="15">
      <c r="A3" s="15"/>
      <c r="B3" s="16"/>
      <c r="C3" s="17" t="s">
        <v>2</v>
      </c>
      <c r="D3" s="18">
        <v>900</v>
      </c>
      <c r="E3" s="32"/>
      <c r="F3" s="17" t="s">
        <v>2</v>
      </c>
      <c r="G3" s="20">
        <v>990</v>
      </c>
      <c r="H3" s="19"/>
      <c r="I3" s="21" t="s">
        <v>9</v>
      </c>
      <c r="J3" s="22"/>
      <c r="K3" s="17" t="s">
        <v>2</v>
      </c>
      <c r="L3" s="20">
        <v>600</v>
      </c>
      <c r="M3" s="6"/>
      <c r="N3" s="21" t="s">
        <v>21</v>
      </c>
      <c r="O3" s="5"/>
      <c r="P3" s="54"/>
      <c r="Q3" s="54"/>
      <c r="R3" s="54"/>
    </row>
    <row r="4" spans="1:18" ht="15">
      <c r="A4" s="15"/>
      <c r="B4" s="23"/>
      <c r="C4" s="17" t="s">
        <v>8</v>
      </c>
      <c r="D4" s="18">
        <f>MIN(C7:C976)</f>
        <v>25</v>
      </c>
      <c r="E4" s="33"/>
      <c r="F4" s="17" t="s">
        <v>8</v>
      </c>
      <c r="G4" s="18">
        <f>MIN(F7:F976)</f>
        <v>147</v>
      </c>
      <c r="H4" s="24"/>
      <c r="I4" s="25"/>
      <c r="J4" s="24"/>
      <c r="K4" s="17" t="s">
        <v>8</v>
      </c>
      <c r="L4" s="18"/>
      <c r="M4" s="2"/>
      <c r="N4" s="8"/>
      <c r="O4" s="2"/>
      <c r="P4" s="54"/>
      <c r="Q4" s="54"/>
      <c r="R4" s="54"/>
    </row>
    <row r="5" spans="1:18" ht="15.75" thickBot="1">
      <c r="A5" s="26"/>
      <c r="B5" s="27" t="s">
        <v>3</v>
      </c>
      <c r="C5" s="28"/>
      <c r="D5" s="29"/>
      <c r="E5" s="29"/>
      <c r="F5" s="28"/>
      <c r="G5" s="29"/>
      <c r="H5" s="30"/>
      <c r="I5" s="28"/>
      <c r="J5" s="30"/>
      <c r="K5" s="9"/>
      <c r="L5" s="1"/>
      <c r="M5" s="2"/>
      <c r="N5" s="9"/>
      <c r="O5" s="2"/>
      <c r="P5" s="54"/>
      <c r="Q5" s="54"/>
      <c r="R5" s="54"/>
    </row>
    <row r="6" spans="1:18" ht="15.75" thickBot="1">
      <c r="A6" s="41" t="s">
        <v>10</v>
      </c>
      <c r="B6" s="42" t="s">
        <v>20</v>
      </c>
      <c r="C6" s="44" t="s">
        <v>13</v>
      </c>
      <c r="D6" s="45" t="s">
        <v>14</v>
      </c>
      <c r="E6" s="45" t="s">
        <v>5</v>
      </c>
      <c r="F6" s="44" t="s">
        <v>15</v>
      </c>
      <c r="G6" s="46" t="s">
        <v>16</v>
      </c>
      <c r="H6" s="43" t="s">
        <v>6</v>
      </c>
      <c r="I6" s="44" t="s">
        <v>4</v>
      </c>
      <c r="J6" s="47" t="s">
        <v>7</v>
      </c>
      <c r="K6" s="44" t="s">
        <v>17</v>
      </c>
      <c r="L6" s="46" t="s">
        <v>18</v>
      </c>
      <c r="M6" s="43" t="s">
        <v>12</v>
      </c>
      <c r="N6" s="44" t="s">
        <v>4</v>
      </c>
      <c r="O6" s="47" t="s">
        <v>19</v>
      </c>
      <c r="P6" s="54"/>
      <c r="Q6" s="54"/>
      <c r="R6" s="54"/>
    </row>
    <row r="7" spans="1:18" ht="30">
      <c r="A7" s="48">
        <f aca="true" t="shared" si="0" ref="A7:A26">O7</f>
        <v>1</v>
      </c>
      <c r="B7" s="34" t="s">
        <v>48</v>
      </c>
      <c r="C7" s="35">
        <v>35</v>
      </c>
      <c r="D7" s="36">
        <f aca="true" t="shared" si="1" ref="D7:D27">IF(C7="abs",0,IF(C7&lt;(D$3+D$4),(D$3+D$4-C7)/D$3*1000,1))</f>
        <v>988.8888888888889</v>
      </c>
      <c r="E7" s="37">
        <f aca="true" t="shared" si="2" ref="E7:E27">RANK(D7,$D$7:$D$976)</f>
        <v>3</v>
      </c>
      <c r="F7" s="35">
        <v>147</v>
      </c>
      <c r="G7" s="36">
        <f aca="true" t="shared" si="3" ref="G7:G27">IF(F7="abs",0,IF(F7&lt;(G$3+G$4),(G$3+G$4-F7)/G$3*1000,1))</f>
        <v>1000</v>
      </c>
      <c r="H7" s="38">
        <f aca="true" t="shared" si="4" ref="H7:H27">RANK(G7,$G$7:$G$976)</f>
        <v>1</v>
      </c>
      <c r="I7" s="39">
        <f aca="true" t="shared" si="5" ref="I7:I27">D7+G7</f>
        <v>1988.888888888889</v>
      </c>
      <c r="J7" s="38">
        <f aca="true" t="shared" si="6" ref="J7:J27">RANK(I7,$I$7:$I$976)</f>
        <v>1</v>
      </c>
      <c r="K7" s="40">
        <v>0</v>
      </c>
      <c r="L7" s="36">
        <f aca="true" t="shared" si="7" ref="L7:L27">IF(K7="abs",0,IF(K7&lt;(L$3+L$4),(L$3+L$4-K7)/L$3*1000,1))</f>
        <v>1000</v>
      </c>
      <c r="M7" s="38">
        <f aca="true" t="shared" si="8" ref="M7:M27">RANK(L7,$L$7:$L$976)</f>
        <v>1</v>
      </c>
      <c r="N7" s="39">
        <f aca="true" t="shared" si="9" ref="N7:N27">I7+L7</f>
        <v>2988.8888888888887</v>
      </c>
      <c r="O7" s="38">
        <f aca="true" t="shared" si="10" ref="O7:O27">RANK(N7,$N$7:$N$976)</f>
        <v>1</v>
      </c>
      <c r="P7" s="54"/>
      <c r="Q7" s="54"/>
      <c r="R7" s="54"/>
    </row>
    <row r="8" spans="1:18" ht="30">
      <c r="A8" s="48">
        <f t="shared" si="0"/>
        <v>2</v>
      </c>
      <c r="B8" s="34" t="s">
        <v>49</v>
      </c>
      <c r="C8" s="35">
        <v>70</v>
      </c>
      <c r="D8" s="36">
        <f t="shared" si="1"/>
        <v>950</v>
      </c>
      <c r="E8" s="37">
        <f t="shared" si="2"/>
        <v>7</v>
      </c>
      <c r="F8" s="35">
        <v>163</v>
      </c>
      <c r="G8" s="36">
        <f t="shared" si="3"/>
        <v>983.8383838383838</v>
      </c>
      <c r="H8" s="38">
        <f t="shared" si="4"/>
        <v>2</v>
      </c>
      <c r="I8" s="39">
        <f t="shared" si="5"/>
        <v>1933.8383838383838</v>
      </c>
      <c r="J8" s="38">
        <f t="shared" si="6"/>
        <v>3</v>
      </c>
      <c r="K8" s="40">
        <v>46</v>
      </c>
      <c r="L8" s="36">
        <f t="shared" si="7"/>
        <v>923.3333333333334</v>
      </c>
      <c r="M8" s="38">
        <f t="shared" si="8"/>
        <v>4</v>
      </c>
      <c r="N8" s="39">
        <f t="shared" si="9"/>
        <v>2857.1717171717173</v>
      </c>
      <c r="O8" s="38">
        <f t="shared" si="10"/>
        <v>2</v>
      </c>
      <c r="P8" s="54"/>
      <c r="Q8" s="54"/>
      <c r="R8" s="54"/>
    </row>
    <row r="9" spans="1:18" ht="30">
      <c r="A9" s="48">
        <f t="shared" si="0"/>
        <v>3</v>
      </c>
      <c r="B9" s="34" t="s">
        <v>50</v>
      </c>
      <c r="C9" s="35">
        <v>25</v>
      </c>
      <c r="D9" s="36">
        <f t="shared" si="1"/>
        <v>1000</v>
      </c>
      <c r="E9" s="37">
        <f t="shared" si="2"/>
        <v>1</v>
      </c>
      <c r="F9" s="35">
        <v>199</v>
      </c>
      <c r="G9" s="36">
        <f t="shared" si="3"/>
        <v>947.4747474747475</v>
      </c>
      <c r="H9" s="38">
        <f t="shared" si="4"/>
        <v>3</v>
      </c>
      <c r="I9" s="39">
        <f t="shared" si="5"/>
        <v>1947.4747474747473</v>
      </c>
      <c r="J9" s="38">
        <f t="shared" si="6"/>
        <v>2</v>
      </c>
      <c r="K9" s="40">
        <v>85</v>
      </c>
      <c r="L9" s="36">
        <f t="shared" si="7"/>
        <v>858.3333333333333</v>
      </c>
      <c r="M9" s="38">
        <f t="shared" si="8"/>
        <v>5</v>
      </c>
      <c r="N9" s="39">
        <f t="shared" si="9"/>
        <v>2805.8080808080804</v>
      </c>
      <c r="O9" s="38">
        <f t="shared" si="10"/>
        <v>3</v>
      </c>
      <c r="P9" s="54"/>
      <c r="Q9" s="54"/>
      <c r="R9" s="54"/>
    </row>
    <row r="10" spans="1:18" ht="30">
      <c r="A10" s="48">
        <f t="shared" si="0"/>
        <v>4</v>
      </c>
      <c r="B10" s="34" t="s">
        <v>51</v>
      </c>
      <c r="C10" s="35">
        <v>60</v>
      </c>
      <c r="D10" s="36">
        <f t="shared" si="1"/>
        <v>961.1111111111111</v>
      </c>
      <c r="E10" s="37">
        <f t="shared" si="2"/>
        <v>6</v>
      </c>
      <c r="F10" s="35">
        <v>395</v>
      </c>
      <c r="G10" s="36">
        <f t="shared" si="3"/>
        <v>749.4949494949495</v>
      </c>
      <c r="H10" s="38">
        <f t="shared" si="4"/>
        <v>7</v>
      </c>
      <c r="I10" s="39">
        <f t="shared" si="5"/>
        <v>1710.6060606060605</v>
      </c>
      <c r="J10" s="38">
        <f t="shared" si="6"/>
        <v>6</v>
      </c>
      <c r="K10" s="40">
        <v>139</v>
      </c>
      <c r="L10" s="36">
        <f t="shared" si="7"/>
        <v>768.3333333333333</v>
      </c>
      <c r="M10" s="38">
        <f t="shared" si="8"/>
        <v>7</v>
      </c>
      <c r="N10" s="39">
        <f t="shared" si="9"/>
        <v>2478.939393939394</v>
      </c>
      <c r="O10" s="38">
        <f t="shared" si="10"/>
        <v>4</v>
      </c>
      <c r="P10" s="54"/>
      <c r="Q10" s="54"/>
      <c r="R10" s="54"/>
    </row>
    <row r="11" spans="1:18" ht="30">
      <c r="A11" s="48">
        <f t="shared" si="0"/>
        <v>5</v>
      </c>
      <c r="B11" s="34" t="s">
        <v>52</v>
      </c>
      <c r="C11" s="35">
        <v>184</v>
      </c>
      <c r="D11" s="36">
        <f t="shared" si="1"/>
        <v>823.3333333333334</v>
      </c>
      <c r="E11" s="37">
        <f t="shared" si="2"/>
        <v>19</v>
      </c>
      <c r="F11" s="35">
        <v>245</v>
      </c>
      <c r="G11" s="36">
        <f t="shared" si="3"/>
        <v>901.010101010101</v>
      </c>
      <c r="H11" s="38">
        <f t="shared" si="4"/>
        <v>4</v>
      </c>
      <c r="I11" s="39">
        <f t="shared" si="5"/>
        <v>1724.3434343434344</v>
      </c>
      <c r="J11" s="38">
        <f t="shared" si="6"/>
        <v>5</v>
      </c>
      <c r="K11" s="40">
        <v>148</v>
      </c>
      <c r="L11" s="36">
        <f t="shared" si="7"/>
        <v>753.3333333333333</v>
      </c>
      <c r="M11" s="38">
        <f t="shared" si="8"/>
        <v>9</v>
      </c>
      <c r="N11" s="39">
        <f t="shared" si="9"/>
        <v>2477.6767676767677</v>
      </c>
      <c r="O11" s="38">
        <f t="shared" si="10"/>
        <v>5</v>
      </c>
      <c r="P11" s="54"/>
      <c r="Q11" s="54"/>
      <c r="R11" s="54"/>
    </row>
    <row r="12" spans="1:18" ht="30">
      <c r="A12" s="48">
        <f t="shared" si="0"/>
        <v>6</v>
      </c>
      <c r="B12" s="34" t="s">
        <v>53</v>
      </c>
      <c r="C12" s="35">
        <v>85</v>
      </c>
      <c r="D12" s="36">
        <f t="shared" si="1"/>
        <v>933.3333333333334</v>
      </c>
      <c r="E12" s="37">
        <f t="shared" si="2"/>
        <v>8</v>
      </c>
      <c r="F12" s="35">
        <v>620</v>
      </c>
      <c r="G12" s="36">
        <f t="shared" si="3"/>
        <v>522.2222222222223</v>
      </c>
      <c r="H12" s="38">
        <f t="shared" si="4"/>
        <v>14</v>
      </c>
      <c r="I12" s="39">
        <f t="shared" si="5"/>
        <v>1455.5555555555557</v>
      </c>
      <c r="J12" s="38">
        <f t="shared" si="6"/>
        <v>12</v>
      </c>
      <c r="K12" s="40">
        <v>11</v>
      </c>
      <c r="L12" s="36">
        <f t="shared" si="7"/>
        <v>981.6666666666667</v>
      </c>
      <c r="M12" s="38">
        <f t="shared" si="8"/>
        <v>2</v>
      </c>
      <c r="N12" s="39">
        <f t="shared" si="9"/>
        <v>2437.2222222222226</v>
      </c>
      <c r="O12" s="38">
        <f t="shared" si="10"/>
        <v>6</v>
      </c>
      <c r="P12" s="54"/>
      <c r="Q12" s="54"/>
      <c r="R12" s="54"/>
    </row>
    <row r="13" spans="1:18" ht="30">
      <c r="A13" s="48">
        <f t="shared" si="0"/>
        <v>7</v>
      </c>
      <c r="B13" s="34" t="s">
        <v>54</v>
      </c>
      <c r="C13" s="35">
        <v>50</v>
      </c>
      <c r="D13" s="36">
        <f t="shared" si="1"/>
        <v>972.2222222222222</v>
      </c>
      <c r="E13" s="37">
        <f t="shared" si="2"/>
        <v>4</v>
      </c>
      <c r="F13" s="35">
        <v>676</v>
      </c>
      <c r="G13" s="36">
        <f t="shared" si="3"/>
        <v>465.65656565656565</v>
      </c>
      <c r="H13" s="38">
        <f t="shared" si="4"/>
        <v>15</v>
      </c>
      <c r="I13" s="39">
        <f t="shared" si="5"/>
        <v>1437.8787878787878</v>
      </c>
      <c r="J13" s="38">
        <f t="shared" si="6"/>
        <v>13</v>
      </c>
      <c r="K13" s="40">
        <v>125</v>
      </c>
      <c r="L13" s="36">
        <f t="shared" si="7"/>
        <v>791.6666666666666</v>
      </c>
      <c r="M13" s="38">
        <f t="shared" si="8"/>
        <v>6</v>
      </c>
      <c r="N13" s="39">
        <f t="shared" si="9"/>
        <v>2229.5454545454545</v>
      </c>
      <c r="O13" s="38">
        <f t="shared" si="10"/>
        <v>7</v>
      </c>
      <c r="P13" s="54"/>
      <c r="Q13" s="54"/>
      <c r="R13" s="54"/>
    </row>
    <row r="14" spans="1:18" ht="30">
      <c r="A14" s="48">
        <f t="shared" si="0"/>
        <v>8</v>
      </c>
      <c r="B14" s="34" t="s">
        <v>55</v>
      </c>
      <c r="C14" s="35">
        <v>110</v>
      </c>
      <c r="D14" s="36">
        <f t="shared" si="1"/>
        <v>905.5555555555555</v>
      </c>
      <c r="E14" s="37">
        <f t="shared" si="2"/>
        <v>11</v>
      </c>
      <c r="F14" s="35">
        <v>510</v>
      </c>
      <c r="G14" s="36">
        <f t="shared" si="3"/>
        <v>633.3333333333333</v>
      </c>
      <c r="H14" s="38">
        <f t="shared" si="4"/>
        <v>10</v>
      </c>
      <c r="I14" s="39">
        <f t="shared" si="5"/>
        <v>1538.8888888888887</v>
      </c>
      <c r="J14" s="38">
        <f t="shared" si="6"/>
        <v>9</v>
      </c>
      <c r="K14" s="40">
        <v>215</v>
      </c>
      <c r="L14" s="36">
        <f t="shared" si="7"/>
        <v>641.6666666666667</v>
      </c>
      <c r="M14" s="38">
        <f t="shared" si="8"/>
        <v>12</v>
      </c>
      <c r="N14" s="39">
        <f t="shared" si="9"/>
        <v>2180.5555555555557</v>
      </c>
      <c r="O14" s="38">
        <f t="shared" si="10"/>
        <v>8</v>
      </c>
      <c r="P14" s="54"/>
      <c r="Q14" s="54"/>
      <c r="R14" s="54"/>
    </row>
    <row r="15" spans="1:18" ht="30">
      <c r="A15" s="48">
        <f t="shared" si="0"/>
        <v>9</v>
      </c>
      <c r="B15" s="34" t="s">
        <v>56</v>
      </c>
      <c r="C15" s="35">
        <v>155</v>
      </c>
      <c r="D15" s="36">
        <f t="shared" si="1"/>
        <v>855.5555555555555</v>
      </c>
      <c r="E15" s="37">
        <f t="shared" si="2"/>
        <v>13</v>
      </c>
      <c r="F15" s="35">
        <v>590</v>
      </c>
      <c r="G15" s="36">
        <f t="shared" si="3"/>
        <v>552.5252525252525</v>
      </c>
      <c r="H15" s="38">
        <f t="shared" si="4"/>
        <v>12</v>
      </c>
      <c r="I15" s="39">
        <f t="shared" si="5"/>
        <v>1408.080808080808</v>
      </c>
      <c r="J15" s="38">
        <f t="shared" si="6"/>
        <v>14</v>
      </c>
      <c r="K15" s="40">
        <v>152</v>
      </c>
      <c r="L15" s="36">
        <f t="shared" si="7"/>
        <v>746.6666666666667</v>
      </c>
      <c r="M15" s="38">
        <f t="shared" si="8"/>
        <v>10</v>
      </c>
      <c r="N15" s="39">
        <f t="shared" si="9"/>
        <v>2154.747474747475</v>
      </c>
      <c r="O15" s="38">
        <f t="shared" si="10"/>
        <v>9</v>
      </c>
      <c r="P15" s="54"/>
      <c r="Q15" s="54"/>
      <c r="R15" s="54"/>
    </row>
    <row r="16" spans="1:18" ht="30">
      <c r="A16" s="48">
        <f t="shared" si="0"/>
        <v>10</v>
      </c>
      <c r="B16" s="34" t="s">
        <v>57</v>
      </c>
      <c r="C16" s="35">
        <v>151</v>
      </c>
      <c r="D16" s="36">
        <f t="shared" si="1"/>
        <v>860</v>
      </c>
      <c r="E16" s="37">
        <f t="shared" si="2"/>
        <v>12</v>
      </c>
      <c r="F16" s="35">
        <v>615</v>
      </c>
      <c r="G16" s="36">
        <f t="shared" si="3"/>
        <v>527.2727272727273</v>
      </c>
      <c r="H16" s="38">
        <f t="shared" si="4"/>
        <v>13</v>
      </c>
      <c r="I16" s="39">
        <f t="shared" si="5"/>
        <v>1387.2727272727273</v>
      </c>
      <c r="J16" s="38">
        <f t="shared" si="6"/>
        <v>15</v>
      </c>
      <c r="K16" s="40">
        <v>140</v>
      </c>
      <c r="L16" s="36">
        <f t="shared" si="7"/>
        <v>766.6666666666667</v>
      </c>
      <c r="M16" s="38">
        <f t="shared" si="8"/>
        <v>8</v>
      </c>
      <c r="N16" s="39">
        <f t="shared" si="9"/>
        <v>2153.939393939394</v>
      </c>
      <c r="O16" s="38">
        <f t="shared" si="10"/>
        <v>10</v>
      </c>
      <c r="P16" s="54"/>
      <c r="Q16" s="54"/>
      <c r="R16" s="54"/>
    </row>
    <row r="17" spans="1:18" ht="30">
      <c r="A17" s="48">
        <f t="shared" si="0"/>
        <v>11</v>
      </c>
      <c r="B17" s="34" t="s">
        <v>58</v>
      </c>
      <c r="C17" s="35">
        <v>99</v>
      </c>
      <c r="D17" s="36">
        <f t="shared" si="1"/>
        <v>917.7777777777778</v>
      </c>
      <c r="E17" s="37">
        <f t="shared" si="2"/>
        <v>10</v>
      </c>
      <c r="F17" s="35">
        <v>685</v>
      </c>
      <c r="G17" s="36">
        <f t="shared" si="3"/>
        <v>456.5656565656566</v>
      </c>
      <c r="H17" s="38">
        <f t="shared" si="4"/>
        <v>16</v>
      </c>
      <c r="I17" s="39">
        <f t="shared" si="5"/>
        <v>1374.3434343434344</v>
      </c>
      <c r="J17" s="38">
        <f t="shared" si="6"/>
        <v>16</v>
      </c>
      <c r="K17" s="40">
        <v>155</v>
      </c>
      <c r="L17" s="36">
        <f t="shared" si="7"/>
        <v>741.6666666666667</v>
      </c>
      <c r="M17" s="38">
        <f t="shared" si="8"/>
        <v>11</v>
      </c>
      <c r="N17" s="39">
        <f t="shared" si="9"/>
        <v>2116.010101010101</v>
      </c>
      <c r="O17" s="38">
        <f t="shared" si="10"/>
        <v>11</v>
      </c>
      <c r="P17" s="54"/>
      <c r="Q17" s="54"/>
      <c r="R17" s="54"/>
    </row>
    <row r="18" spans="1:18" ht="30">
      <c r="A18" s="48">
        <f t="shared" si="0"/>
        <v>12</v>
      </c>
      <c r="B18" s="34" t="s">
        <v>59</v>
      </c>
      <c r="C18" s="35">
        <v>25</v>
      </c>
      <c r="D18" s="36">
        <f t="shared" si="1"/>
        <v>1000</v>
      </c>
      <c r="E18" s="37">
        <f t="shared" si="2"/>
        <v>1</v>
      </c>
      <c r="F18" s="35">
        <v>335</v>
      </c>
      <c r="G18" s="36">
        <f t="shared" si="3"/>
        <v>810.10101010101</v>
      </c>
      <c r="H18" s="38">
        <f t="shared" si="4"/>
        <v>5</v>
      </c>
      <c r="I18" s="39">
        <f t="shared" si="5"/>
        <v>1810.1010101010102</v>
      </c>
      <c r="J18" s="38">
        <f t="shared" si="6"/>
        <v>4</v>
      </c>
      <c r="K18" s="40">
        <v>482</v>
      </c>
      <c r="L18" s="36">
        <f t="shared" si="7"/>
        <v>196.66666666666666</v>
      </c>
      <c r="M18" s="38">
        <f t="shared" si="8"/>
        <v>19</v>
      </c>
      <c r="N18" s="39">
        <f t="shared" si="9"/>
        <v>2006.767676767677</v>
      </c>
      <c r="O18" s="38">
        <f t="shared" si="10"/>
        <v>12</v>
      </c>
      <c r="P18" s="54"/>
      <c r="Q18" s="54"/>
      <c r="R18" s="54"/>
    </row>
    <row r="19" spans="1:18" ht="30">
      <c r="A19" s="48">
        <f t="shared" si="0"/>
        <v>13</v>
      </c>
      <c r="B19" s="34" t="s">
        <v>60</v>
      </c>
      <c r="C19" s="35">
        <v>175</v>
      </c>
      <c r="D19" s="36">
        <f t="shared" si="1"/>
        <v>833.3333333333334</v>
      </c>
      <c r="E19" s="37">
        <f t="shared" si="2"/>
        <v>17</v>
      </c>
      <c r="F19" s="35">
        <v>365</v>
      </c>
      <c r="G19" s="36">
        <f t="shared" si="3"/>
        <v>779.7979797979798</v>
      </c>
      <c r="H19" s="38">
        <f t="shared" si="4"/>
        <v>6</v>
      </c>
      <c r="I19" s="39">
        <f t="shared" si="5"/>
        <v>1613.1313131313132</v>
      </c>
      <c r="J19" s="38">
        <f t="shared" si="6"/>
        <v>7</v>
      </c>
      <c r="K19" s="40">
        <v>400</v>
      </c>
      <c r="L19" s="36">
        <f t="shared" si="7"/>
        <v>333.3333333333333</v>
      </c>
      <c r="M19" s="38">
        <f t="shared" si="8"/>
        <v>15</v>
      </c>
      <c r="N19" s="39">
        <f t="shared" si="9"/>
        <v>1946.4646464646464</v>
      </c>
      <c r="O19" s="38">
        <f t="shared" si="10"/>
        <v>13</v>
      </c>
      <c r="P19" s="54"/>
      <c r="Q19" s="54"/>
      <c r="R19" s="54"/>
    </row>
    <row r="20" spans="1:18" ht="15">
      <c r="A20" s="48">
        <f t="shared" si="0"/>
        <v>14</v>
      </c>
      <c r="B20" s="34" t="s">
        <v>61</v>
      </c>
      <c r="C20" s="35">
        <v>50</v>
      </c>
      <c r="D20" s="36">
        <f t="shared" si="1"/>
        <v>972.2222222222222</v>
      </c>
      <c r="E20" s="37">
        <f t="shared" si="2"/>
        <v>4</v>
      </c>
      <c r="F20" s="35">
        <v>567</v>
      </c>
      <c r="G20" s="36">
        <f t="shared" si="3"/>
        <v>575.7575757575758</v>
      </c>
      <c r="H20" s="38">
        <f t="shared" si="4"/>
        <v>11</v>
      </c>
      <c r="I20" s="39">
        <f t="shared" si="5"/>
        <v>1547.979797979798</v>
      </c>
      <c r="J20" s="38">
        <f t="shared" si="6"/>
        <v>8</v>
      </c>
      <c r="K20" s="40">
        <v>395</v>
      </c>
      <c r="L20" s="36">
        <f t="shared" si="7"/>
        <v>341.6666666666667</v>
      </c>
      <c r="M20" s="38">
        <f t="shared" si="8"/>
        <v>14</v>
      </c>
      <c r="N20" s="39">
        <f t="shared" si="9"/>
        <v>1889.6464646464647</v>
      </c>
      <c r="O20" s="38">
        <f t="shared" si="10"/>
        <v>14</v>
      </c>
      <c r="P20" s="54"/>
      <c r="Q20" s="54"/>
      <c r="R20" s="54"/>
    </row>
    <row r="21" spans="1:18" ht="30">
      <c r="A21" s="48">
        <f t="shared" si="0"/>
        <v>15</v>
      </c>
      <c r="B21" s="34" t="s">
        <v>62</v>
      </c>
      <c r="C21" s="35">
        <v>180</v>
      </c>
      <c r="D21" s="36">
        <f t="shared" si="1"/>
        <v>827.7777777777777</v>
      </c>
      <c r="E21" s="37">
        <f t="shared" si="2"/>
        <v>18</v>
      </c>
      <c r="F21" s="35">
        <v>766</v>
      </c>
      <c r="G21" s="36">
        <f t="shared" si="3"/>
        <v>374.74747474747477</v>
      </c>
      <c r="H21" s="38">
        <f t="shared" si="4"/>
        <v>19</v>
      </c>
      <c r="I21" s="39">
        <f t="shared" si="5"/>
        <v>1202.5252525252524</v>
      </c>
      <c r="J21" s="38">
        <f t="shared" si="6"/>
        <v>19</v>
      </c>
      <c r="K21" s="40">
        <v>223</v>
      </c>
      <c r="L21" s="36">
        <f t="shared" si="7"/>
        <v>628.3333333333333</v>
      </c>
      <c r="M21" s="38">
        <f t="shared" si="8"/>
        <v>13</v>
      </c>
      <c r="N21" s="39">
        <f t="shared" si="9"/>
        <v>1830.8585858585857</v>
      </c>
      <c r="O21" s="38">
        <f t="shared" si="10"/>
        <v>15</v>
      </c>
      <c r="P21" s="54"/>
      <c r="Q21" s="54"/>
      <c r="R21" s="54"/>
    </row>
    <row r="22" spans="1:18" ht="30">
      <c r="A22" s="48">
        <f t="shared" si="0"/>
        <v>16</v>
      </c>
      <c r="B22" s="34" t="s">
        <v>63</v>
      </c>
      <c r="C22" s="35">
        <v>170</v>
      </c>
      <c r="D22" s="36">
        <f t="shared" si="1"/>
        <v>838.8888888888889</v>
      </c>
      <c r="E22" s="37">
        <f t="shared" si="2"/>
        <v>15</v>
      </c>
      <c r="F22" s="35">
        <v>465</v>
      </c>
      <c r="G22" s="36">
        <f t="shared" si="3"/>
        <v>678.7878787878789</v>
      </c>
      <c r="H22" s="38">
        <f t="shared" si="4"/>
        <v>8</v>
      </c>
      <c r="I22" s="39">
        <f t="shared" si="5"/>
        <v>1517.6767676767677</v>
      </c>
      <c r="J22" s="38">
        <f t="shared" si="6"/>
        <v>10</v>
      </c>
      <c r="K22" s="40">
        <v>420</v>
      </c>
      <c r="L22" s="36">
        <f t="shared" si="7"/>
        <v>300</v>
      </c>
      <c r="M22" s="38">
        <f t="shared" si="8"/>
        <v>17</v>
      </c>
      <c r="N22" s="39">
        <f t="shared" si="9"/>
        <v>1817.6767676767677</v>
      </c>
      <c r="O22" s="38">
        <f t="shared" si="10"/>
        <v>16</v>
      </c>
      <c r="P22" s="54"/>
      <c r="Q22" s="54"/>
      <c r="R22" s="54"/>
    </row>
    <row r="23" spans="1:18" ht="30">
      <c r="A23" s="48">
        <f t="shared" si="0"/>
        <v>17</v>
      </c>
      <c r="B23" s="34" t="s">
        <v>64</v>
      </c>
      <c r="C23" s="35">
        <v>170</v>
      </c>
      <c r="D23" s="36">
        <f t="shared" si="1"/>
        <v>838.8888888888889</v>
      </c>
      <c r="E23" s="37">
        <f t="shared" si="2"/>
        <v>15</v>
      </c>
      <c r="F23" s="35">
        <v>490</v>
      </c>
      <c r="G23" s="36">
        <f t="shared" si="3"/>
        <v>653.5353535353536</v>
      </c>
      <c r="H23" s="38">
        <f t="shared" si="4"/>
        <v>9</v>
      </c>
      <c r="I23" s="39">
        <f t="shared" si="5"/>
        <v>1492.4242424242425</v>
      </c>
      <c r="J23" s="38">
        <f t="shared" si="6"/>
        <v>11</v>
      </c>
      <c r="K23" s="40">
        <v>509</v>
      </c>
      <c r="L23" s="36">
        <f t="shared" si="7"/>
        <v>151.66666666666669</v>
      </c>
      <c r="M23" s="38">
        <f t="shared" si="8"/>
        <v>21</v>
      </c>
      <c r="N23" s="39">
        <f t="shared" si="9"/>
        <v>1644.0909090909092</v>
      </c>
      <c r="O23" s="38">
        <f t="shared" si="10"/>
        <v>17</v>
      </c>
      <c r="P23" s="54"/>
      <c r="Q23" s="54"/>
      <c r="R23" s="54"/>
    </row>
    <row r="24" spans="1:18" ht="30">
      <c r="A24" s="48">
        <f t="shared" si="0"/>
        <v>18</v>
      </c>
      <c r="B24" s="34" t="s">
        <v>65</v>
      </c>
      <c r="C24" s="35">
        <v>85</v>
      </c>
      <c r="D24" s="36">
        <f t="shared" si="1"/>
        <v>933.3333333333334</v>
      </c>
      <c r="E24" s="37">
        <f t="shared" si="2"/>
        <v>8</v>
      </c>
      <c r="F24" s="35">
        <v>745</v>
      </c>
      <c r="G24" s="36">
        <f t="shared" si="3"/>
        <v>395.95959595959596</v>
      </c>
      <c r="H24" s="38">
        <f t="shared" si="4"/>
        <v>17</v>
      </c>
      <c r="I24" s="39">
        <f t="shared" si="5"/>
        <v>1329.2929292929293</v>
      </c>
      <c r="J24" s="38">
        <f t="shared" si="6"/>
        <v>17</v>
      </c>
      <c r="K24" s="40">
        <v>490</v>
      </c>
      <c r="L24" s="36">
        <f t="shared" si="7"/>
        <v>183.33333333333331</v>
      </c>
      <c r="M24" s="38">
        <f t="shared" si="8"/>
        <v>20</v>
      </c>
      <c r="N24" s="39">
        <f t="shared" si="9"/>
        <v>1512.6262626262626</v>
      </c>
      <c r="O24" s="38">
        <f t="shared" si="10"/>
        <v>18</v>
      </c>
      <c r="P24" s="54"/>
      <c r="Q24" s="54"/>
      <c r="R24" s="54"/>
    </row>
    <row r="25" spans="1:18" ht="30">
      <c r="A25" s="48">
        <f t="shared" si="0"/>
        <v>19</v>
      </c>
      <c r="B25" s="34" t="s">
        <v>66</v>
      </c>
      <c r="C25" s="35">
        <v>160</v>
      </c>
      <c r="D25" s="36">
        <f t="shared" si="1"/>
        <v>850</v>
      </c>
      <c r="E25" s="37">
        <f t="shared" si="2"/>
        <v>14</v>
      </c>
      <c r="F25" s="35">
        <v>748</v>
      </c>
      <c r="G25" s="36">
        <f t="shared" si="3"/>
        <v>392.9292929292929</v>
      </c>
      <c r="H25" s="38">
        <f t="shared" si="4"/>
        <v>18</v>
      </c>
      <c r="I25" s="39">
        <f t="shared" si="5"/>
        <v>1242.9292929292928</v>
      </c>
      <c r="J25" s="38">
        <f t="shared" si="6"/>
        <v>18</v>
      </c>
      <c r="K25" s="40">
        <v>478</v>
      </c>
      <c r="L25" s="36">
        <f t="shared" si="7"/>
        <v>203.33333333333334</v>
      </c>
      <c r="M25" s="38">
        <f t="shared" si="8"/>
        <v>18</v>
      </c>
      <c r="N25" s="39">
        <f t="shared" si="9"/>
        <v>1446.262626262626</v>
      </c>
      <c r="O25" s="38">
        <f t="shared" si="10"/>
        <v>19</v>
      </c>
      <c r="P25" s="54"/>
      <c r="Q25" s="54"/>
      <c r="R25" s="54"/>
    </row>
    <row r="26" spans="1:18" ht="30">
      <c r="A26" s="48">
        <f t="shared" si="0"/>
        <v>20</v>
      </c>
      <c r="B26" s="34" t="s">
        <v>67</v>
      </c>
      <c r="C26" s="35">
        <v>235</v>
      </c>
      <c r="D26" s="36">
        <f t="shared" si="1"/>
        <v>766.6666666666667</v>
      </c>
      <c r="E26" s="37">
        <f t="shared" si="2"/>
        <v>20</v>
      </c>
      <c r="F26" s="35">
        <v>1045</v>
      </c>
      <c r="G26" s="36">
        <f t="shared" si="3"/>
        <v>92.92929292929293</v>
      </c>
      <c r="H26" s="38">
        <f t="shared" si="4"/>
        <v>20</v>
      </c>
      <c r="I26" s="39">
        <f t="shared" si="5"/>
        <v>859.5959595959597</v>
      </c>
      <c r="J26" s="38">
        <f t="shared" si="6"/>
        <v>20</v>
      </c>
      <c r="K26" s="40">
        <v>415</v>
      </c>
      <c r="L26" s="36">
        <f t="shared" si="7"/>
        <v>308.33333333333337</v>
      </c>
      <c r="M26" s="38">
        <f t="shared" si="8"/>
        <v>16</v>
      </c>
      <c r="N26" s="39">
        <f t="shared" si="9"/>
        <v>1167.929292929293</v>
      </c>
      <c r="O26" s="38">
        <f t="shared" si="10"/>
        <v>20</v>
      </c>
      <c r="P26" s="54"/>
      <c r="Q26" s="54"/>
      <c r="R26" s="54"/>
    </row>
    <row r="27" spans="1:18" ht="60">
      <c r="A27" s="48">
        <v>21</v>
      </c>
      <c r="B27" s="34" t="s">
        <v>68</v>
      </c>
      <c r="C27" s="35" t="s">
        <v>47</v>
      </c>
      <c r="D27" s="36">
        <f t="shared" si="1"/>
        <v>0</v>
      </c>
      <c r="E27" s="37">
        <f t="shared" si="2"/>
        <v>21</v>
      </c>
      <c r="F27" s="35" t="s">
        <v>47</v>
      </c>
      <c r="G27" s="36">
        <f t="shared" si="3"/>
        <v>0</v>
      </c>
      <c r="H27" s="38">
        <f t="shared" si="4"/>
        <v>21</v>
      </c>
      <c r="I27" s="39">
        <f t="shared" si="5"/>
        <v>0</v>
      </c>
      <c r="J27" s="38">
        <f t="shared" si="6"/>
        <v>21</v>
      </c>
      <c r="K27" s="40">
        <v>25</v>
      </c>
      <c r="L27" s="36">
        <f t="shared" si="7"/>
        <v>958.3333333333334</v>
      </c>
      <c r="M27" s="38">
        <f t="shared" si="8"/>
        <v>3</v>
      </c>
      <c r="N27" s="39">
        <f t="shared" si="9"/>
        <v>958.3333333333334</v>
      </c>
      <c r="O27" s="38">
        <f t="shared" si="10"/>
        <v>21</v>
      </c>
      <c r="P27" s="55" t="s">
        <v>69</v>
      </c>
      <c r="Q27" s="54"/>
      <c r="R27" s="54"/>
    </row>
  </sheetData>
  <sheetProtection/>
  <mergeCells count="2">
    <mergeCell ref="A1:O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24" sqref="N24"/>
    </sheetView>
  </sheetViews>
  <sheetFormatPr defaultColWidth="9.00390625" defaultRowHeight="12.75"/>
  <cols>
    <col min="2" max="2" width="17.50390625" style="0" customWidth="1"/>
    <col min="14" max="14" width="9.00390625" style="0" customWidth="1"/>
  </cols>
  <sheetData>
    <row r="1" spans="1:14" ht="12">
      <c r="A1" s="56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12">
      <c r="A2" s="59" t="s">
        <v>71</v>
      </c>
      <c r="B2" s="60" t="s">
        <v>72</v>
      </c>
      <c r="C2" s="59" t="s">
        <v>73</v>
      </c>
      <c r="D2" s="59" t="s">
        <v>74</v>
      </c>
      <c r="E2" s="59" t="s">
        <v>75</v>
      </c>
      <c r="F2" s="59" t="s">
        <v>76</v>
      </c>
      <c r="G2" s="59" t="s">
        <v>77</v>
      </c>
      <c r="H2" s="59" t="s">
        <v>78</v>
      </c>
      <c r="I2" s="59" t="s">
        <v>79</v>
      </c>
      <c r="J2" s="59" t="s">
        <v>80</v>
      </c>
      <c r="K2" s="59" t="s">
        <v>81</v>
      </c>
      <c r="L2" s="56" t="s">
        <v>82</v>
      </c>
      <c r="M2" s="58"/>
      <c r="N2" s="62" t="s">
        <v>83</v>
      </c>
    </row>
    <row r="3" spans="1:14" ht="12">
      <c r="A3" s="63">
        <v>1</v>
      </c>
      <c r="B3" s="64" t="s">
        <v>84</v>
      </c>
      <c r="C3" s="65">
        <v>0</v>
      </c>
      <c r="D3" s="65">
        <v>0</v>
      </c>
      <c r="E3" s="65">
        <v>50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44</v>
      </c>
      <c r="M3" s="65">
        <v>0</v>
      </c>
      <c r="N3" s="66">
        <f>SUM(C3,D3,E3,F3,G3,H3,I3,J3,K3,M3)</f>
        <v>50</v>
      </c>
    </row>
    <row r="4" spans="1:14" ht="12">
      <c r="A4" s="67"/>
      <c r="B4" s="68"/>
      <c r="C4" s="60"/>
      <c r="D4" s="60"/>
      <c r="E4" s="65" t="s">
        <v>85</v>
      </c>
      <c r="F4" s="60"/>
      <c r="G4" s="60"/>
      <c r="H4" s="60"/>
      <c r="I4" s="60"/>
      <c r="J4" s="60"/>
      <c r="K4" s="60"/>
      <c r="L4" s="60"/>
      <c r="M4" s="60"/>
      <c r="N4" s="66"/>
    </row>
    <row r="5" spans="1:14" ht="12">
      <c r="A5" s="63">
        <v>2</v>
      </c>
      <c r="B5" s="64" t="s">
        <v>86</v>
      </c>
      <c r="C5" s="65">
        <v>0</v>
      </c>
      <c r="D5" s="65">
        <v>0</v>
      </c>
      <c r="E5" s="65">
        <v>50</v>
      </c>
      <c r="F5" s="65">
        <v>0</v>
      </c>
      <c r="G5" s="65">
        <v>0</v>
      </c>
      <c r="H5" s="65">
        <v>80</v>
      </c>
      <c r="I5" s="65">
        <v>0</v>
      </c>
      <c r="J5" s="65">
        <v>0</v>
      </c>
      <c r="K5" s="65">
        <v>0</v>
      </c>
      <c r="L5" s="65">
        <v>64</v>
      </c>
      <c r="M5" s="65">
        <v>185</v>
      </c>
      <c r="N5" s="66">
        <f>SUM(C5,D5,E5,F5,G5,H5,I5,J5,K5,M5)</f>
        <v>315</v>
      </c>
    </row>
    <row r="6" spans="1:14" ht="12">
      <c r="A6" s="67"/>
      <c r="B6" s="68"/>
      <c r="C6" s="65"/>
      <c r="D6" s="65"/>
      <c r="E6" s="65" t="s">
        <v>87</v>
      </c>
      <c r="F6" s="65"/>
      <c r="G6" s="65"/>
      <c r="H6" s="69" t="s">
        <v>88</v>
      </c>
      <c r="I6" s="65"/>
      <c r="J6" s="65"/>
      <c r="K6" s="65"/>
      <c r="L6" s="65"/>
      <c r="M6" s="65"/>
      <c r="N6" s="66"/>
    </row>
    <row r="7" spans="1:14" ht="12">
      <c r="A7" s="63">
        <v>3</v>
      </c>
      <c r="B7" s="64" t="s">
        <v>89</v>
      </c>
      <c r="C7" s="65">
        <v>90</v>
      </c>
      <c r="D7" s="65">
        <v>0</v>
      </c>
      <c r="E7" s="65">
        <v>50</v>
      </c>
      <c r="F7" s="65">
        <v>0</v>
      </c>
      <c r="G7" s="65">
        <v>0</v>
      </c>
      <c r="H7" s="65">
        <v>10</v>
      </c>
      <c r="I7" s="65">
        <v>30</v>
      </c>
      <c r="J7" s="65">
        <v>0</v>
      </c>
      <c r="K7" s="65">
        <v>180</v>
      </c>
      <c r="L7" s="65">
        <v>77</v>
      </c>
      <c r="M7" s="65">
        <v>167</v>
      </c>
      <c r="N7" s="66">
        <f>SUM(C7,D7,E7,F7,G7,H7,I7,J7,K7,M7)</f>
        <v>527</v>
      </c>
    </row>
    <row r="8" spans="1:14" ht="12">
      <c r="A8" s="67"/>
      <c r="B8" s="68"/>
      <c r="C8" s="65">
        <v>7</v>
      </c>
      <c r="D8" s="65"/>
      <c r="E8" s="65" t="s">
        <v>90</v>
      </c>
      <c r="F8" s="65"/>
      <c r="G8" s="65"/>
      <c r="H8" s="65">
        <v>8</v>
      </c>
      <c r="I8" s="65"/>
      <c r="J8" s="65"/>
      <c r="K8" s="70" t="s">
        <v>91</v>
      </c>
      <c r="L8" s="65"/>
      <c r="M8" s="65"/>
      <c r="N8" s="66"/>
    </row>
    <row r="9" spans="1:14" ht="12">
      <c r="A9" s="63">
        <v>4</v>
      </c>
      <c r="B9" s="64" t="s">
        <v>92</v>
      </c>
      <c r="C9" s="65">
        <v>180</v>
      </c>
      <c r="D9" s="65">
        <v>0</v>
      </c>
      <c r="E9" s="65">
        <v>0</v>
      </c>
      <c r="F9" s="65">
        <v>0</v>
      </c>
      <c r="G9" s="65">
        <v>30</v>
      </c>
      <c r="H9" s="65">
        <v>0</v>
      </c>
      <c r="I9" s="65">
        <v>0</v>
      </c>
      <c r="J9" s="65">
        <v>0</v>
      </c>
      <c r="K9" s="65">
        <v>0</v>
      </c>
      <c r="L9" s="65">
        <v>145</v>
      </c>
      <c r="M9" s="65">
        <v>865</v>
      </c>
      <c r="N9" s="66">
        <f>SUM(C9,D9,E9,F9,G9,H9,I9,J9,K9,M9)</f>
        <v>1075</v>
      </c>
    </row>
    <row r="10" spans="1:14" ht="12">
      <c r="A10" s="67"/>
      <c r="B10" s="68"/>
      <c r="C10" s="65" t="s">
        <v>93</v>
      </c>
      <c r="D10" s="65"/>
      <c r="E10" s="65"/>
      <c r="F10" s="65"/>
      <c r="G10" s="70" t="s">
        <v>94</v>
      </c>
      <c r="H10" s="65"/>
      <c r="I10" s="65"/>
      <c r="J10" s="65"/>
      <c r="K10" s="65"/>
      <c r="L10" s="65"/>
      <c r="M10" s="65"/>
      <c r="N10" s="66"/>
    </row>
    <row r="11" spans="1:14" ht="12">
      <c r="A11" s="63">
        <v>5</v>
      </c>
      <c r="B11" s="64" t="s">
        <v>95</v>
      </c>
      <c r="C11" s="65">
        <v>0</v>
      </c>
      <c r="D11" s="65">
        <v>0</v>
      </c>
      <c r="E11" s="65">
        <v>50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66</v>
      </c>
      <c r="M11" s="65">
        <v>75</v>
      </c>
      <c r="N11" s="66">
        <f>SUM(C11,D11,E11,F11,G11,H11,I11,J11,K11,M11)</f>
        <v>125</v>
      </c>
    </row>
    <row r="12" spans="1:14" ht="12">
      <c r="A12" s="67"/>
      <c r="B12" s="68"/>
      <c r="C12" s="65"/>
      <c r="D12" s="65"/>
      <c r="E12" s="65" t="s">
        <v>87</v>
      </c>
      <c r="F12" s="65"/>
      <c r="G12" s="65"/>
      <c r="H12" s="65"/>
      <c r="I12" s="65"/>
      <c r="J12" s="65"/>
      <c r="K12" s="65"/>
      <c r="L12" s="65"/>
      <c r="M12" s="65"/>
      <c r="N12" s="66"/>
    </row>
  </sheetData>
  <sheetProtection/>
  <mergeCells count="17">
    <mergeCell ref="A11:A12"/>
    <mergeCell ref="B11:B12"/>
    <mergeCell ref="N11:N12"/>
    <mergeCell ref="A7:A8"/>
    <mergeCell ref="B7:B8"/>
    <mergeCell ref="N7:N8"/>
    <mergeCell ref="A9:A10"/>
    <mergeCell ref="B9:B10"/>
    <mergeCell ref="N9:N10"/>
    <mergeCell ref="A1:N1"/>
    <mergeCell ref="L2:M2"/>
    <mergeCell ref="A3:A4"/>
    <mergeCell ref="B3:B4"/>
    <mergeCell ref="N3:N4"/>
    <mergeCell ref="A5:A6"/>
    <mergeCell ref="B5:B6"/>
    <mergeCell ref="N5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14.625" style="0" customWidth="1"/>
  </cols>
  <sheetData>
    <row r="1" spans="1:14" ht="12">
      <c r="A1" s="75" t="s">
        <v>110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2">
      <c r="A2" s="59" t="s">
        <v>71</v>
      </c>
      <c r="B2" s="71" t="s">
        <v>72</v>
      </c>
      <c r="C2" s="59" t="s">
        <v>73</v>
      </c>
      <c r="D2" s="59" t="s">
        <v>74</v>
      </c>
      <c r="E2" s="59" t="s">
        <v>75</v>
      </c>
      <c r="F2" s="59" t="s">
        <v>76</v>
      </c>
      <c r="G2" s="59" t="s">
        <v>77</v>
      </c>
      <c r="H2" s="59" t="s">
        <v>78</v>
      </c>
      <c r="I2" s="59" t="s">
        <v>79</v>
      </c>
      <c r="J2" s="59" t="s">
        <v>80</v>
      </c>
      <c r="K2" s="59" t="s">
        <v>81</v>
      </c>
      <c r="L2" s="61" t="s">
        <v>82</v>
      </c>
      <c r="M2" s="61"/>
      <c r="N2" s="62" t="s">
        <v>83</v>
      </c>
    </row>
    <row r="3" spans="1:14" ht="12">
      <c r="A3" s="63">
        <v>1</v>
      </c>
      <c r="B3" s="72" t="s">
        <v>96</v>
      </c>
      <c r="C3" s="65">
        <v>0</v>
      </c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35</v>
      </c>
      <c r="M3" s="65">
        <v>0</v>
      </c>
      <c r="N3" s="66">
        <f>SUM(C3,D3,E3,F3,G3,H3,I3,J3,K3,M3)</f>
        <v>0</v>
      </c>
    </row>
    <row r="4" spans="1:14" ht="12">
      <c r="A4" s="67"/>
      <c r="B4" s="72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2">
      <c r="A5" s="63">
        <v>2</v>
      </c>
      <c r="B5" s="73" t="s">
        <v>97</v>
      </c>
      <c r="C5" s="65">
        <v>0</v>
      </c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5">
        <v>0</v>
      </c>
      <c r="J5" s="65">
        <v>0</v>
      </c>
      <c r="K5" s="65">
        <v>0</v>
      </c>
      <c r="L5" s="65">
        <v>55</v>
      </c>
      <c r="M5" s="65">
        <v>10</v>
      </c>
      <c r="N5" s="66">
        <f>SUM(C5,D5,E5,F5,G5,H5,I5,J5,K5,M5)</f>
        <v>10</v>
      </c>
    </row>
    <row r="6" spans="1:14" ht="12">
      <c r="A6" s="67"/>
      <c r="B6" s="7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4" ht="12">
      <c r="A7" s="63">
        <v>3</v>
      </c>
      <c r="B7" s="73" t="s">
        <v>98</v>
      </c>
      <c r="C7" s="65">
        <v>0</v>
      </c>
      <c r="D7" s="65">
        <v>0</v>
      </c>
      <c r="E7" s="65">
        <v>0</v>
      </c>
      <c r="F7" s="65">
        <v>0</v>
      </c>
      <c r="G7" s="65">
        <v>10</v>
      </c>
      <c r="H7" s="65">
        <v>0</v>
      </c>
      <c r="I7" s="65">
        <v>0</v>
      </c>
      <c r="J7" s="65">
        <v>0</v>
      </c>
      <c r="K7" s="65">
        <v>0</v>
      </c>
      <c r="L7" s="65">
        <v>45</v>
      </c>
      <c r="M7" s="65">
        <v>0</v>
      </c>
      <c r="N7" s="66">
        <f>SUM(C7,D7,E7,F7,G7,H7,I7,J7,K7,M7)</f>
        <v>10</v>
      </c>
    </row>
    <row r="8" spans="1:14" ht="12">
      <c r="A8" s="67"/>
      <c r="B8" s="72"/>
      <c r="C8" s="65"/>
      <c r="D8" s="65"/>
      <c r="E8" s="65"/>
      <c r="F8" s="65"/>
      <c r="G8" s="65" t="s">
        <v>99</v>
      </c>
      <c r="H8" s="65"/>
      <c r="I8" s="65"/>
      <c r="J8" s="65"/>
      <c r="K8" s="65"/>
      <c r="L8" s="65"/>
      <c r="M8" s="65"/>
      <c r="N8" s="66"/>
    </row>
    <row r="9" spans="1:14" ht="12">
      <c r="A9" s="63">
        <v>4</v>
      </c>
      <c r="B9" s="73" t="s">
        <v>100</v>
      </c>
      <c r="C9" s="65">
        <v>0</v>
      </c>
      <c r="D9" s="65">
        <v>0</v>
      </c>
      <c r="E9" s="65">
        <v>50</v>
      </c>
      <c r="F9" s="65">
        <v>0</v>
      </c>
      <c r="G9" s="65">
        <v>10</v>
      </c>
      <c r="H9" s="65">
        <v>0</v>
      </c>
      <c r="I9" s="65">
        <v>0</v>
      </c>
      <c r="J9" s="65">
        <v>0</v>
      </c>
      <c r="K9" s="65">
        <v>0</v>
      </c>
      <c r="L9" s="65">
        <v>49</v>
      </c>
      <c r="M9" s="65">
        <v>4</v>
      </c>
      <c r="N9" s="66">
        <f>SUM(C9,D9,E9,F9,G9,H9,I9,J9,K9,M9)</f>
        <v>64</v>
      </c>
    </row>
    <row r="10" spans="1:14" ht="12">
      <c r="A10" s="67"/>
      <c r="B10" s="72"/>
      <c r="C10" s="65"/>
      <c r="D10" s="65"/>
      <c r="E10" s="65" t="s">
        <v>101</v>
      </c>
      <c r="F10" s="65"/>
      <c r="G10" s="65" t="s">
        <v>102</v>
      </c>
      <c r="H10" s="65"/>
      <c r="I10" s="65"/>
      <c r="J10" s="65"/>
      <c r="K10" s="65"/>
      <c r="L10" s="65"/>
      <c r="M10" s="65"/>
      <c r="N10" s="66"/>
    </row>
    <row r="11" spans="1:14" ht="12">
      <c r="A11" s="63">
        <v>5</v>
      </c>
      <c r="B11" s="72" t="s">
        <v>103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71</v>
      </c>
      <c r="M11" s="65">
        <v>125</v>
      </c>
      <c r="N11" s="66">
        <f>SUM(C11,D11,E11,F11,G11,H11,I11,J11,K11,M11)</f>
        <v>125</v>
      </c>
    </row>
    <row r="12" spans="1:14" ht="12">
      <c r="A12" s="67"/>
      <c r="B12" s="72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ht="12">
      <c r="A13" s="63">
        <v>6</v>
      </c>
      <c r="B13" s="73" t="s">
        <v>104</v>
      </c>
      <c r="C13" s="65">
        <v>0</v>
      </c>
      <c r="D13" s="65">
        <v>0</v>
      </c>
      <c r="E13" s="65">
        <v>25</v>
      </c>
      <c r="F13" s="65">
        <v>0</v>
      </c>
      <c r="G13" s="65">
        <v>0</v>
      </c>
      <c r="H13" s="65">
        <v>0</v>
      </c>
      <c r="I13" s="65">
        <v>60</v>
      </c>
      <c r="J13" s="65">
        <v>0</v>
      </c>
      <c r="K13" s="65">
        <v>0</v>
      </c>
      <c r="L13" s="65">
        <v>70</v>
      </c>
      <c r="M13" s="65">
        <v>215</v>
      </c>
      <c r="N13" s="66">
        <f>SUM(C13,D13,E13,F13,G13,H13,I13,J13,K13,M13)</f>
        <v>300</v>
      </c>
    </row>
    <row r="14" spans="1:14" ht="12">
      <c r="A14" s="67"/>
      <c r="B14" s="72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6"/>
    </row>
    <row r="15" spans="1:14" ht="12">
      <c r="A15" s="61">
        <v>7</v>
      </c>
      <c r="B15" s="73" t="s">
        <v>105</v>
      </c>
      <c r="C15" s="65">
        <v>450</v>
      </c>
      <c r="D15" s="65">
        <v>0</v>
      </c>
      <c r="E15" s="65">
        <v>0</v>
      </c>
      <c r="F15" s="65">
        <v>0</v>
      </c>
      <c r="G15" s="65">
        <v>10</v>
      </c>
      <c r="H15" s="65">
        <v>30</v>
      </c>
      <c r="I15" s="65">
        <v>120</v>
      </c>
      <c r="J15" s="65">
        <v>0</v>
      </c>
      <c r="K15" s="65">
        <v>30</v>
      </c>
      <c r="L15" s="65">
        <v>44</v>
      </c>
      <c r="M15" s="65">
        <v>0</v>
      </c>
      <c r="N15" s="66">
        <f>SUM(C15,D15,E15,F15,G15,H15,I15,J15,K15,M15)</f>
        <v>640</v>
      </c>
    </row>
    <row r="16" spans="1:14" ht="12">
      <c r="A16" s="61"/>
      <c r="B16" s="72"/>
      <c r="C16" s="65" t="s">
        <v>106</v>
      </c>
      <c r="D16" s="65"/>
      <c r="E16" s="65"/>
      <c r="F16" s="65"/>
      <c r="G16" s="65" t="s">
        <v>107</v>
      </c>
      <c r="H16" s="65" t="s">
        <v>108</v>
      </c>
      <c r="I16" s="65"/>
      <c r="J16" s="65"/>
      <c r="K16" s="74" t="s">
        <v>109</v>
      </c>
      <c r="L16" s="65"/>
      <c r="M16" s="65"/>
      <c r="N16" s="66"/>
    </row>
  </sheetData>
  <sheetProtection/>
  <mergeCells count="23">
    <mergeCell ref="A15:A16"/>
    <mergeCell ref="B15:B16"/>
    <mergeCell ref="N15:N16"/>
    <mergeCell ref="A1:N1"/>
    <mergeCell ref="A11:A12"/>
    <mergeCell ref="B11:B12"/>
    <mergeCell ref="N11:N12"/>
    <mergeCell ref="A13:A14"/>
    <mergeCell ref="B13:B14"/>
    <mergeCell ref="N13:N14"/>
    <mergeCell ref="A7:A8"/>
    <mergeCell ref="B7:B8"/>
    <mergeCell ref="N7:N8"/>
    <mergeCell ref="A9:A10"/>
    <mergeCell ref="B9:B10"/>
    <mergeCell ref="N9:N10"/>
    <mergeCell ref="L2:M2"/>
    <mergeCell ref="A3:A4"/>
    <mergeCell ref="B3:B4"/>
    <mergeCell ref="N3:N4"/>
    <mergeCell ref="A5:A6"/>
    <mergeCell ref="B5:B6"/>
    <mergeCell ref="N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Paszek</dc:creator>
  <cp:keywords/>
  <dc:description/>
  <cp:lastModifiedBy>JAROSŁAW KABUŁA</cp:lastModifiedBy>
  <cp:lastPrinted>2014-03-09T07:45:22Z</cp:lastPrinted>
  <dcterms:created xsi:type="dcterms:W3CDTF">2000-12-03T13:36:38Z</dcterms:created>
  <dcterms:modified xsi:type="dcterms:W3CDTF">2014-03-25T20:12:32Z</dcterms:modified>
  <cp:category/>
  <cp:version/>
  <cp:contentType/>
  <cp:contentStatus/>
</cp:coreProperties>
</file>