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615" windowHeight="5925" activeTab="0"/>
  </bookViews>
  <sheets>
    <sheet name="WYNIK_TS" sheetId="1" r:id="rId1"/>
    <sheet name="WYNIK_TJ " sheetId="2" r:id="rId2"/>
  </sheets>
  <definedNames>
    <definedName name="_xlnm.Print_Area" localSheetId="1">'WYNIK_TJ '!$A$1:$U$55</definedName>
    <definedName name="_xlnm.Print_Area" localSheetId="0">'WYNIK_TS'!$A$1:$U$56</definedName>
    <definedName name="StE1" localSheetId="1">'WYNIK_TJ '!$G$53</definedName>
    <definedName name="StE1" localSheetId="0">'WYNIK_TS'!$G$54</definedName>
    <definedName name="StE1">#REF!</definedName>
    <definedName name="StE2" localSheetId="1">'WYNIK_TJ '!$J$53</definedName>
    <definedName name="StE2" localSheetId="0">'WYNIK_TS'!$J$54</definedName>
    <definedName name="StE2">#REF!</definedName>
    <definedName name="StE3" localSheetId="1">'WYNIK_TJ '!$O$53</definedName>
    <definedName name="StE3" localSheetId="0">'WYNIK_TS'!$O$54</definedName>
    <definedName name="StE3">#REF!</definedName>
    <definedName name="StE4" localSheetId="1">'WYNIK_TJ '!$T$53</definedName>
    <definedName name="StE4" localSheetId="0">'WYNIK_TS'!$T$54</definedName>
    <definedName name="StE4">#REF!</definedName>
  </definedNames>
  <calcPr fullCalcOnLoad="1"/>
</workbook>
</file>

<file path=xl/sharedStrings.xml><?xml version="1.0" encoding="utf-8"?>
<sst xmlns="http://schemas.openxmlformats.org/spreadsheetml/2006/main" count="355" uniqueCount="81">
  <si>
    <t>Nazwisko</t>
  </si>
  <si>
    <t>Miejscowość</t>
  </si>
  <si>
    <t>E1</t>
  </si>
  <si>
    <t>E2</t>
  </si>
  <si>
    <t>po  E2</t>
  </si>
  <si>
    <t>PK</t>
  </si>
  <si>
    <t>PP</t>
  </si>
  <si>
    <t>M</t>
  </si>
  <si>
    <t xml:space="preserve">PP </t>
  </si>
  <si>
    <t>E3</t>
  </si>
  <si>
    <t>po  E3</t>
  </si>
  <si>
    <t>E4</t>
  </si>
  <si>
    <t>MIEJSCE</t>
  </si>
  <si>
    <t>NR ZAWOD.</t>
  </si>
  <si>
    <t>abs</t>
  </si>
  <si>
    <t>S2 =</t>
  </si>
  <si>
    <t>S1 =</t>
  </si>
  <si>
    <t>S3 =</t>
  </si>
  <si>
    <t>S4 =</t>
  </si>
  <si>
    <t>SUMA PP</t>
  </si>
  <si>
    <t>Szczecin</t>
  </si>
  <si>
    <t>Częstochowa
Częstochowa</t>
  </si>
  <si>
    <t>Lucima Mariusz
Lucima Janusz</t>
  </si>
  <si>
    <t>Strzelin
Strzelin</t>
  </si>
  <si>
    <t>Hajduk Dariusz
Gdula Jacek</t>
  </si>
  <si>
    <t>Ciszowski Andrzej
Langner Przemysław</t>
  </si>
  <si>
    <t>Lucima Krzysztof
Wieszaczewski Jacek</t>
  </si>
  <si>
    <t>Herman – Iżycki Leszek
Trykozko Anna</t>
  </si>
  <si>
    <t>Gdańsk
Gdańsk</t>
  </si>
  <si>
    <t>Knurów
Wrocław</t>
  </si>
  <si>
    <t>Warszawa
Warszawa</t>
  </si>
  <si>
    <t>Radzyń Podlaski
Radzyń Podlaski</t>
  </si>
  <si>
    <t>Dzierżoniów
Rzeszów</t>
  </si>
  <si>
    <t>Toruń
Piła</t>
  </si>
  <si>
    <t>Gdańsk
Dzierżoniów</t>
  </si>
  <si>
    <t>Ligienza Krzysztof
Zachara Maciej</t>
  </si>
  <si>
    <t>Strzelecka Iwona
Kaczmarek Janusz</t>
  </si>
  <si>
    <t>Cegliński Janusz
Gronau Tomasz</t>
  </si>
  <si>
    <t>Krochmal Andrzej
Drozda Wojciech</t>
  </si>
  <si>
    <t>Pacek Marek
Trocha Roman</t>
  </si>
  <si>
    <t>Szyndlarz Ireneusz
Mazurek Łukasz</t>
  </si>
  <si>
    <t>Warszawa</t>
  </si>
  <si>
    <t>Skadorwa Tymon
Płonka Krzysztof</t>
  </si>
  <si>
    <t>Warszawa
Mława</t>
  </si>
  <si>
    <t>Wójcik Damian
Tomczyk Adam</t>
  </si>
  <si>
    <t>Grudziądz
Grudziądz</t>
  </si>
  <si>
    <t>Redestowicz Artur
Janik Wojciech</t>
  </si>
  <si>
    <t>Maternicka Justyna
Brach Monika</t>
  </si>
  <si>
    <t>Kabuła Jarosław
Nitka Szymon</t>
  </si>
  <si>
    <t>Pszczyna
Pszczyna</t>
  </si>
  <si>
    <t>Gdańsk
Bystrzyca Kłodzka</t>
  </si>
  <si>
    <t>Perliński Michał</t>
  </si>
  <si>
    <t>Korzuch Grażyna
Marks Wojciech</t>
  </si>
  <si>
    <t>Skoczyński Adam 
Skoczyński Artur</t>
  </si>
  <si>
    <t>Marczak Wiktor
Przychodzeń Andrzej</t>
  </si>
  <si>
    <t>Frynas Sławomir
Makieła Kazimierz</t>
  </si>
  <si>
    <t>Ochotny Rafael</t>
  </si>
  <si>
    <t>Wojkowice
Wojkowice</t>
  </si>
  <si>
    <t>Piasek</t>
  </si>
  <si>
    <t>Lublin
Warszawa</t>
  </si>
  <si>
    <t>Wrocław</t>
  </si>
  <si>
    <t>Zgoda Piotr
Gromek Edyta</t>
  </si>
  <si>
    <t>Paszek Tomasz</t>
  </si>
  <si>
    <t>Socha Zbigniew
Kucharski Tadeusz</t>
  </si>
  <si>
    <t>Strojek Paweł
Popławska Anna</t>
  </si>
  <si>
    <t>Radom
Lublin</t>
  </si>
  <si>
    <t>Gliwice
Katowice</t>
  </si>
  <si>
    <t>Radom</t>
  </si>
  <si>
    <t>Radzyń Podlaski
Toruń</t>
  </si>
  <si>
    <t>Kaczor Dominik
Karpa Bogdan</t>
  </si>
  <si>
    <t>Kucharski Krzysztof</t>
  </si>
  <si>
    <t>Janas Sebastian
Fijor Waldemar</t>
  </si>
  <si>
    <t>Ostrowiec Świętokrzyski</t>
  </si>
  <si>
    <t>Gliwice
Toruń</t>
  </si>
  <si>
    <t>Kowalik Rafał
Wiraszka Agata</t>
  </si>
  <si>
    <t>Nazwisko i imię</t>
  </si>
  <si>
    <t>Zając Dariusz</t>
  </si>
  <si>
    <t>Kabuła Dobromir
Kabuła Ziemowit</t>
  </si>
  <si>
    <t>Świerczyński Hubert
Bakri Paulina</t>
  </si>
  <si>
    <t>Szczecin
Szczecin</t>
  </si>
  <si>
    <t>ABS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</si>
</sst>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"/>
    <numFmt numFmtId="172" formatCode="[$€-2]\ #,##0.00_);[Red]\([$€-2]\ #,##0.00\)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90"/>
      <protection locked="0"/>
    </xf>
    <xf numFmtId="1" fontId="7" fillId="2" borderId="2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textRotation="90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textRotation="90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2" fontId="5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Border="1" applyAlignment="1" applyProtection="1">
      <alignment horizontal="center" vertical="center" wrapText="1"/>
      <protection/>
    </xf>
    <xf numFmtId="1" fontId="4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 applyProtection="1">
      <alignment horizontal="center" vertical="center" wrapText="1"/>
      <protection/>
    </xf>
    <xf numFmtId="1" fontId="4" fillId="0" borderId="17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1" fontId="5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/>
    </xf>
    <xf numFmtId="1" fontId="4" fillId="0" borderId="33" xfId="0" applyNumberFormat="1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 textRotation="90"/>
      <protection locked="0"/>
    </xf>
    <xf numFmtId="0" fontId="1" fillId="0" borderId="40" xfId="0" applyFont="1" applyBorder="1" applyAlignment="1" applyProtection="1">
      <alignment horizontal="center" vertical="center" textRotation="90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1" fontId="4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Border="1" applyAlignment="1" applyProtection="1">
      <alignment horizontal="center" vertical="center" wrapText="1"/>
      <protection/>
    </xf>
    <xf numFmtId="1" fontId="5" fillId="0" borderId="41" xfId="0" applyNumberFormat="1" applyFont="1" applyBorder="1" applyAlignment="1" applyProtection="1">
      <alignment horizontal="center" vertical="center" wrapText="1"/>
      <protection/>
    </xf>
    <xf numFmtId="1" fontId="5" fillId="0" borderId="42" xfId="0" applyNumberFormat="1" applyFont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 textRotation="90"/>
      <protection locked="0"/>
    </xf>
    <xf numFmtId="0" fontId="1" fillId="2" borderId="9" xfId="0" applyFont="1" applyFill="1" applyBorder="1" applyAlignment="1" applyProtection="1">
      <alignment horizontal="center" vertical="center" textRotation="90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textRotation="90"/>
      <protection locked="0"/>
    </xf>
    <xf numFmtId="0" fontId="6" fillId="2" borderId="44" xfId="0" applyFont="1" applyFill="1" applyBorder="1" applyAlignment="1" applyProtection="1">
      <alignment horizontal="center" vertical="center" textRotation="90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textRotation="90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textRotation="90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tabSelected="1" workbookViewId="0" topLeftCell="A1">
      <selection activeCell="V1" sqref="V1"/>
    </sheetView>
  </sheetViews>
  <sheetFormatPr defaultColWidth="9.00390625" defaultRowHeight="12.75"/>
  <cols>
    <col min="1" max="1" width="3.75390625" style="0" customWidth="1"/>
    <col min="2" max="2" width="3.625" style="0" customWidth="1"/>
    <col min="3" max="3" width="23.875" style="0" customWidth="1"/>
    <col min="4" max="4" width="15.75390625" style="67" customWidth="1"/>
    <col min="5" max="5" width="9.25390625" style="0" customWidth="1"/>
    <col min="6" max="6" width="5.125" style="0" customWidth="1"/>
    <col min="7" max="7" width="4.625" style="0" customWidth="1"/>
    <col min="8" max="8" width="3.25390625" style="0" customWidth="1"/>
    <col min="9" max="9" width="5.125" style="0" customWidth="1"/>
    <col min="10" max="10" width="4.625" style="0" customWidth="1"/>
    <col min="11" max="11" width="3.25390625" style="0" customWidth="1"/>
    <col min="12" max="12" width="4.625" style="0" customWidth="1"/>
    <col min="13" max="13" width="3.25390625" style="0" customWidth="1"/>
    <col min="14" max="14" width="5.125" style="0" customWidth="1"/>
    <col min="15" max="15" width="4.625" style="0" customWidth="1"/>
    <col min="16" max="16" width="3.25390625" style="0" customWidth="1"/>
    <col min="17" max="17" width="4.625" style="0" customWidth="1"/>
    <col min="18" max="18" width="3.25390625" style="0" customWidth="1"/>
    <col min="19" max="19" width="5.125" style="0" hidden="1" customWidth="1"/>
    <col min="20" max="20" width="4.625" style="0" hidden="1" customWidth="1"/>
    <col min="21" max="21" width="3.25390625" style="0" hidden="1" customWidth="1"/>
  </cols>
  <sheetData>
    <row r="1" spans="1:21" s="28" customFormat="1" ht="39.75" customHeight="1">
      <c r="A1" s="104" t="s">
        <v>12</v>
      </c>
      <c r="B1" s="100" t="s">
        <v>13</v>
      </c>
      <c r="C1" s="106" t="s">
        <v>75</v>
      </c>
      <c r="D1" s="102" t="s">
        <v>1</v>
      </c>
      <c r="E1" s="100" t="s">
        <v>19</v>
      </c>
      <c r="F1" s="35"/>
      <c r="G1" s="2" t="s">
        <v>2</v>
      </c>
      <c r="H1" s="3"/>
      <c r="I1" s="4"/>
      <c r="J1" s="2" t="s">
        <v>3</v>
      </c>
      <c r="K1" s="3"/>
      <c r="L1" s="1" t="s">
        <v>4</v>
      </c>
      <c r="M1" s="5" t="s">
        <v>4</v>
      </c>
      <c r="N1" s="4"/>
      <c r="O1" s="2" t="s">
        <v>9</v>
      </c>
      <c r="P1" s="3"/>
      <c r="Q1" s="1" t="s">
        <v>10</v>
      </c>
      <c r="R1" s="5" t="s">
        <v>10</v>
      </c>
      <c r="S1" s="4"/>
      <c r="T1" s="2" t="s">
        <v>11</v>
      </c>
      <c r="U1" s="3"/>
    </row>
    <row r="2" spans="1:21" s="28" customFormat="1" ht="24.75" customHeight="1" thickBot="1">
      <c r="A2" s="105"/>
      <c r="B2" s="101"/>
      <c r="C2" s="107"/>
      <c r="D2" s="103"/>
      <c r="E2" s="101"/>
      <c r="F2" s="6" t="s">
        <v>5</v>
      </c>
      <c r="G2" s="7" t="s">
        <v>6</v>
      </c>
      <c r="H2" s="8" t="s">
        <v>7</v>
      </c>
      <c r="I2" s="9" t="s">
        <v>5</v>
      </c>
      <c r="J2" s="7" t="s">
        <v>6</v>
      </c>
      <c r="K2" s="8" t="s">
        <v>7</v>
      </c>
      <c r="L2" s="10" t="s">
        <v>8</v>
      </c>
      <c r="M2" s="10" t="s">
        <v>7</v>
      </c>
      <c r="N2" s="9" t="s">
        <v>5</v>
      </c>
      <c r="O2" s="7" t="s">
        <v>6</v>
      </c>
      <c r="P2" s="8" t="s">
        <v>7</v>
      </c>
      <c r="Q2" s="10" t="s">
        <v>8</v>
      </c>
      <c r="R2" s="10" t="s">
        <v>7</v>
      </c>
      <c r="S2" s="9" t="s">
        <v>5</v>
      </c>
      <c r="T2" s="7" t="s">
        <v>6</v>
      </c>
      <c r="U2" s="8" t="s">
        <v>7</v>
      </c>
    </row>
    <row r="3" spans="1:21" s="29" customFormat="1" ht="24.75" customHeight="1">
      <c r="A3" s="33">
        <f aca="true" t="shared" si="0" ref="A3:A32">RANK(E3,$E$3:$E$52,0)</f>
        <v>1</v>
      </c>
      <c r="B3" s="11">
        <v>29</v>
      </c>
      <c r="C3" s="88" t="s">
        <v>38</v>
      </c>
      <c r="D3" s="13" t="s">
        <v>30</v>
      </c>
      <c r="E3" s="65">
        <f aca="true" t="shared" si="1" ref="E3:E32">Q3+T3</f>
        <v>2987.003968253968</v>
      </c>
      <c r="F3" s="36">
        <v>-5</v>
      </c>
      <c r="G3" s="26">
        <f aca="true" t="shared" si="2" ref="G3:G32">IF(OR(F3="NKL",F3="ABS"),0,IF(ABS(F3)&gt;=(StE1+ABS(MAX($F$3:$F$52))),1,1000*(StE1-ABS(F3)+ABS(MAX($F$3:$F$52)))/StE1))</f>
        <v>996.5277777777778</v>
      </c>
      <c r="H3" s="27">
        <f aca="true" t="shared" si="3" ref="H3:H32">RANK(G3,$G$3:$G$52,0)</f>
        <v>2</v>
      </c>
      <c r="I3" s="12">
        <v>0</v>
      </c>
      <c r="J3" s="26">
        <f aca="true" t="shared" si="4" ref="J3:J32">IF(OR(I3="NKL",I3="ABS"),0,IF(ABS(I3)&gt;=(StE2+ABS(MAX($I$3:$I$52))),1,1000*(StE2-ABS(I3)+ABS(MAX($I$3:$I$52)))/StE2))</f>
        <v>1000</v>
      </c>
      <c r="K3" s="27">
        <f aca="true" t="shared" si="5" ref="K3:K32">RANK(J3,$J$3:$J$52,0)</f>
        <v>1</v>
      </c>
      <c r="L3" s="34">
        <f aca="true" t="shared" si="6" ref="L3:L32">G3+J3</f>
        <v>1996.5277777777778</v>
      </c>
      <c r="M3" s="27">
        <f aca="true" t="shared" si="7" ref="M3:M32">RANK(L3,$L$3:$L$52,0)</f>
        <v>2</v>
      </c>
      <c r="N3" s="12">
        <v>-537</v>
      </c>
      <c r="O3" s="26">
        <f aca="true" t="shared" si="8" ref="O3:O32">IF(OR(N3="NKL",N3="ABS"),0,IF(ABS(N3)&gt;=(StE3+ABS(MAX($N$3:$N$52))),1,1000*(StE3-ABS(N3)+ABS(MAX($N$3:$N$52)))/StE3))</f>
        <v>990.4761904761905</v>
      </c>
      <c r="P3" s="27">
        <f aca="true" t="shared" si="9" ref="P3:P32">RANK(O3,$O$3:$O$52,0)</f>
        <v>3</v>
      </c>
      <c r="Q3" s="34">
        <f aca="true" t="shared" si="10" ref="Q3:Q32">L3+O3</f>
        <v>2987.003968253968</v>
      </c>
      <c r="R3" s="27">
        <f aca="true" t="shared" si="11" ref="R3:R32">RANK(Q3,$Q$3:$Q$52,0)</f>
        <v>1</v>
      </c>
      <c r="S3" s="12" t="s">
        <v>14</v>
      </c>
      <c r="T3" s="26">
        <f aca="true" t="shared" si="12" ref="T3:T28">IF(OR(S3="NKL",S3="ABS"),0,IF(ABS(S3)&gt;=(StE4+ABS(MAX($S$3:$S$52))),1,1000*(StE4-ABS(S3)+ABS(MAX($S$3:$S$52)))/StE4))</f>
        <v>0</v>
      </c>
      <c r="U3" s="27">
        <f aca="true" t="shared" si="13" ref="U3:U28">RANK(T3,$T$3:$T$52,0)</f>
        <v>1</v>
      </c>
    </row>
    <row r="4" spans="1:22" s="29" customFormat="1" ht="24.75" customHeight="1">
      <c r="A4" s="33">
        <f t="shared" si="0"/>
        <v>2</v>
      </c>
      <c r="B4" s="11">
        <v>30</v>
      </c>
      <c r="C4" s="73" t="s">
        <v>39</v>
      </c>
      <c r="D4" s="13" t="s">
        <v>34</v>
      </c>
      <c r="E4" s="65">
        <f t="shared" si="1"/>
        <v>2966.6666666666665</v>
      </c>
      <c r="F4" s="36">
        <v>0</v>
      </c>
      <c r="G4" s="26">
        <f t="shared" si="2"/>
        <v>1000</v>
      </c>
      <c r="H4" s="27">
        <f t="shared" si="3"/>
        <v>1</v>
      </c>
      <c r="I4" s="12">
        <v>0</v>
      </c>
      <c r="J4" s="26">
        <f t="shared" si="4"/>
        <v>1000</v>
      </c>
      <c r="K4" s="27">
        <f t="shared" si="5"/>
        <v>1</v>
      </c>
      <c r="L4" s="34">
        <f t="shared" si="6"/>
        <v>2000</v>
      </c>
      <c r="M4" s="27">
        <f t="shared" si="7"/>
        <v>1</v>
      </c>
      <c r="N4" s="12">
        <v>-572</v>
      </c>
      <c r="O4" s="26">
        <f t="shared" si="8"/>
        <v>966.6666666666666</v>
      </c>
      <c r="P4" s="27">
        <f t="shared" si="9"/>
        <v>5</v>
      </c>
      <c r="Q4" s="34">
        <f t="shared" si="10"/>
        <v>2966.6666666666665</v>
      </c>
      <c r="R4" s="27">
        <f t="shared" si="11"/>
        <v>2</v>
      </c>
      <c r="S4" s="12" t="s">
        <v>14</v>
      </c>
      <c r="T4" s="26">
        <f t="shared" si="12"/>
        <v>0</v>
      </c>
      <c r="U4" s="27">
        <f t="shared" si="13"/>
        <v>1</v>
      </c>
      <c r="V4" s="32"/>
    </row>
    <row r="5" spans="1:22" s="29" customFormat="1" ht="24.75" customHeight="1">
      <c r="A5" s="33">
        <f t="shared" si="0"/>
        <v>3</v>
      </c>
      <c r="B5" s="11">
        <v>15</v>
      </c>
      <c r="C5" s="72" t="s">
        <v>62</v>
      </c>
      <c r="D5" s="13" t="s">
        <v>20</v>
      </c>
      <c r="E5" s="65">
        <f t="shared" si="1"/>
        <v>2957.6454299668585</v>
      </c>
      <c r="F5" s="36">
        <v>-47</v>
      </c>
      <c r="G5" s="26">
        <f t="shared" si="2"/>
        <v>967.3611111111111</v>
      </c>
      <c r="H5" s="27">
        <f t="shared" si="3"/>
        <v>8</v>
      </c>
      <c r="I5" s="12">
        <v>-5</v>
      </c>
      <c r="J5" s="26">
        <f t="shared" si="4"/>
        <v>995.7264957264957</v>
      </c>
      <c r="K5" s="27">
        <f t="shared" si="5"/>
        <v>8</v>
      </c>
      <c r="L5" s="34">
        <f t="shared" si="6"/>
        <v>1963.087606837607</v>
      </c>
      <c r="M5" s="27">
        <f t="shared" si="7"/>
        <v>7</v>
      </c>
      <c r="N5" s="12">
        <v>-531</v>
      </c>
      <c r="O5" s="26">
        <f t="shared" si="8"/>
        <v>994.5578231292517</v>
      </c>
      <c r="P5" s="27">
        <f t="shared" si="9"/>
        <v>2</v>
      </c>
      <c r="Q5" s="34">
        <f t="shared" si="10"/>
        <v>2957.6454299668585</v>
      </c>
      <c r="R5" s="27">
        <f t="shared" si="11"/>
        <v>3</v>
      </c>
      <c r="S5" s="12" t="s">
        <v>14</v>
      </c>
      <c r="T5" s="26">
        <f t="shared" si="12"/>
        <v>0</v>
      </c>
      <c r="U5" s="27">
        <f t="shared" si="13"/>
        <v>1</v>
      </c>
      <c r="V5" s="32"/>
    </row>
    <row r="6" spans="1:21" s="29" customFormat="1" ht="24.75" customHeight="1">
      <c r="A6" s="33">
        <f t="shared" si="0"/>
        <v>4</v>
      </c>
      <c r="B6" s="11">
        <v>25</v>
      </c>
      <c r="C6" s="72" t="s">
        <v>37</v>
      </c>
      <c r="D6" s="13" t="s">
        <v>30</v>
      </c>
      <c r="E6" s="65">
        <f t="shared" si="1"/>
        <v>2945.904195011338</v>
      </c>
      <c r="F6" s="36">
        <v>-25</v>
      </c>
      <c r="G6" s="26">
        <f t="shared" si="2"/>
        <v>982.6388888888889</v>
      </c>
      <c r="H6" s="27">
        <f t="shared" si="3"/>
        <v>3</v>
      </c>
      <c r="I6" s="12">
        <v>0</v>
      </c>
      <c r="J6" s="26">
        <f t="shared" si="4"/>
        <v>1000</v>
      </c>
      <c r="K6" s="27">
        <f t="shared" si="5"/>
        <v>1</v>
      </c>
      <c r="L6" s="34">
        <f t="shared" si="6"/>
        <v>1982.638888888889</v>
      </c>
      <c r="M6" s="27">
        <f t="shared" si="7"/>
        <v>3</v>
      </c>
      <c r="N6" s="12">
        <v>-577</v>
      </c>
      <c r="O6" s="26">
        <f t="shared" si="8"/>
        <v>963.265306122449</v>
      </c>
      <c r="P6" s="27">
        <f t="shared" si="9"/>
        <v>6</v>
      </c>
      <c r="Q6" s="34">
        <f t="shared" si="10"/>
        <v>2945.904195011338</v>
      </c>
      <c r="R6" s="27">
        <f t="shared" si="11"/>
        <v>4</v>
      </c>
      <c r="S6" s="12" t="s">
        <v>14</v>
      </c>
      <c r="T6" s="26">
        <f t="shared" si="12"/>
        <v>0</v>
      </c>
      <c r="U6" s="27">
        <f t="shared" si="13"/>
        <v>1</v>
      </c>
    </row>
    <row r="7" spans="1:21" s="29" customFormat="1" ht="24.75" customHeight="1">
      <c r="A7" s="33">
        <f t="shared" si="0"/>
        <v>5</v>
      </c>
      <c r="B7" s="11">
        <v>27</v>
      </c>
      <c r="C7" s="72" t="s">
        <v>76</v>
      </c>
      <c r="D7" s="13" t="s">
        <v>67</v>
      </c>
      <c r="E7" s="65">
        <f t="shared" si="1"/>
        <v>2940.438034188034</v>
      </c>
      <c r="F7" s="36">
        <v>-55</v>
      </c>
      <c r="G7" s="26">
        <f t="shared" si="2"/>
        <v>961.8055555555555</v>
      </c>
      <c r="H7" s="27">
        <f t="shared" si="3"/>
        <v>12</v>
      </c>
      <c r="I7" s="12">
        <v>-25</v>
      </c>
      <c r="J7" s="26">
        <f t="shared" si="4"/>
        <v>978.6324786324786</v>
      </c>
      <c r="K7" s="27">
        <f t="shared" si="5"/>
        <v>14</v>
      </c>
      <c r="L7" s="34">
        <f t="shared" si="6"/>
        <v>1940.4380341880342</v>
      </c>
      <c r="M7" s="27">
        <f t="shared" si="7"/>
        <v>11</v>
      </c>
      <c r="N7" s="12">
        <v>-523</v>
      </c>
      <c r="O7" s="26">
        <f t="shared" si="8"/>
        <v>1000</v>
      </c>
      <c r="P7" s="27">
        <f t="shared" si="9"/>
        <v>1</v>
      </c>
      <c r="Q7" s="34">
        <f t="shared" si="10"/>
        <v>2940.438034188034</v>
      </c>
      <c r="R7" s="27">
        <f t="shared" si="11"/>
        <v>5</v>
      </c>
      <c r="S7" s="12" t="s">
        <v>14</v>
      </c>
      <c r="T7" s="26">
        <f t="shared" si="12"/>
        <v>0</v>
      </c>
      <c r="U7" s="27">
        <f t="shared" si="13"/>
        <v>1</v>
      </c>
    </row>
    <row r="8" spans="1:21" s="29" customFormat="1" ht="24.75" customHeight="1">
      <c r="A8" s="33">
        <f t="shared" si="0"/>
        <v>6</v>
      </c>
      <c r="B8" s="11">
        <v>1</v>
      </c>
      <c r="C8" s="72" t="s">
        <v>42</v>
      </c>
      <c r="D8" s="13" t="s">
        <v>43</v>
      </c>
      <c r="E8" s="65">
        <f t="shared" si="1"/>
        <v>2924.1540205825922</v>
      </c>
      <c r="F8" s="36">
        <v>-52</v>
      </c>
      <c r="G8" s="26">
        <f t="shared" si="2"/>
        <v>963.8888888888889</v>
      </c>
      <c r="H8" s="27">
        <f t="shared" si="3"/>
        <v>11</v>
      </c>
      <c r="I8" s="12">
        <v>-25</v>
      </c>
      <c r="J8" s="26">
        <f t="shared" si="4"/>
        <v>978.6324786324786</v>
      </c>
      <c r="K8" s="27">
        <f t="shared" si="5"/>
        <v>14</v>
      </c>
      <c r="L8" s="34">
        <f t="shared" si="6"/>
        <v>1942.5213675213677</v>
      </c>
      <c r="M8" s="27">
        <f t="shared" si="7"/>
        <v>10</v>
      </c>
      <c r="N8" s="12">
        <v>-550</v>
      </c>
      <c r="O8" s="26">
        <f t="shared" si="8"/>
        <v>981.6326530612245</v>
      </c>
      <c r="P8" s="27">
        <f t="shared" si="9"/>
        <v>4</v>
      </c>
      <c r="Q8" s="34">
        <f t="shared" si="10"/>
        <v>2924.1540205825922</v>
      </c>
      <c r="R8" s="27">
        <f t="shared" si="11"/>
        <v>6</v>
      </c>
      <c r="S8" s="12" t="s">
        <v>14</v>
      </c>
      <c r="T8" s="26">
        <f t="shared" si="12"/>
        <v>0</v>
      </c>
      <c r="U8" s="27">
        <f t="shared" si="13"/>
        <v>1</v>
      </c>
    </row>
    <row r="9" spans="1:21" s="29" customFormat="1" ht="24.75" customHeight="1">
      <c r="A9" s="33">
        <f t="shared" si="0"/>
        <v>7</v>
      </c>
      <c r="B9" s="11">
        <v>28</v>
      </c>
      <c r="C9" s="72" t="s">
        <v>71</v>
      </c>
      <c r="D9" s="13" t="s">
        <v>73</v>
      </c>
      <c r="E9" s="65">
        <f t="shared" si="1"/>
        <v>2923.299319727891</v>
      </c>
      <c r="F9" s="36">
        <v>-36</v>
      </c>
      <c r="G9" s="26">
        <f t="shared" si="2"/>
        <v>975</v>
      </c>
      <c r="H9" s="27">
        <f t="shared" si="3"/>
        <v>7</v>
      </c>
      <c r="I9" s="12">
        <v>0</v>
      </c>
      <c r="J9" s="26">
        <f t="shared" si="4"/>
        <v>1000</v>
      </c>
      <c r="K9" s="27">
        <f t="shared" si="5"/>
        <v>1</v>
      </c>
      <c r="L9" s="34">
        <f t="shared" si="6"/>
        <v>1975</v>
      </c>
      <c r="M9" s="27">
        <f t="shared" si="7"/>
        <v>4</v>
      </c>
      <c r="N9" s="12">
        <v>-599</v>
      </c>
      <c r="O9" s="26">
        <f t="shared" si="8"/>
        <v>948.2993197278912</v>
      </c>
      <c r="P9" s="27">
        <f t="shared" si="9"/>
        <v>8</v>
      </c>
      <c r="Q9" s="34">
        <f t="shared" si="10"/>
        <v>2923.299319727891</v>
      </c>
      <c r="R9" s="27">
        <f t="shared" si="11"/>
        <v>7</v>
      </c>
      <c r="S9" s="12" t="s">
        <v>14</v>
      </c>
      <c r="T9" s="26">
        <f t="shared" si="12"/>
        <v>0</v>
      </c>
      <c r="U9" s="27">
        <f t="shared" si="13"/>
        <v>1</v>
      </c>
    </row>
    <row r="10" spans="1:21" s="29" customFormat="1" ht="24.75" customHeight="1">
      <c r="A10" s="33">
        <f t="shared" si="0"/>
        <v>8</v>
      </c>
      <c r="B10" s="11">
        <v>21</v>
      </c>
      <c r="C10" s="73" t="s">
        <v>35</v>
      </c>
      <c r="D10" s="13" t="s">
        <v>32</v>
      </c>
      <c r="E10" s="65">
        <f t="shared" si="1"/>
        <v>2891.8083900226757</v>
      </c>
      <c r="F10" s="36">
        <v>-50</v>
      </c>
      <c r="G10" s="26">
        <f t="shared" si="2"/>
        <v>965.2777777777778</v>
      </c>
      <c r="H10" s="27">
        <f t="shared" si="3"/>
        <v>9</v>
      </c>
      <c r="I10" s="12">
        <v>0</v>
      </c>
      <c r="J10" s="26">
        <f t="shared" si="4"/>
        <v>1000</v>
      </c>
      <c r="K10" s="27">
        <f t="shared" si="5"/>
        <v>1</v>
      </c>
      <c r="L10" s="34">
        <f t="shared" si="6"/>
        <v>1965.2777777777778</v>
      </c>
      <c r="M10" s="27">
        <f t="shared" si="7"/>
        <v>6</v>
      </c>
      <c r="N10" s="12">
        <v>-631</v>
      </c>
      <c r="O10" s="26">
        <f t="shared" si="8"/>
        <v>926.530612244898</v>
      </c>
      <c r="P10" s="27">
        <f t="shared" si="9"/>
        <v>10</v>
      </c>
      <c r="Q10" s="34">
        <f t="shared" si="10"/>
        <v>2891.8083900226757</v>
      </c>
      <c r="R10" s="27">
        <f t="shared" si="11"/>
        <v>8</v>
      </c>
      <c r="S10" s="12" t="s">
        <v>14</v>
      </c>
      <c r="T10" s="26">
        <f t="shared" si="12"/>
        <v>0</v>
      </c>
      <c r="U10" s="27">
        <f t="shared" si="13"/>
        <v>1</v>
      </c>
    </row>
    <row r="11" spans="1:21" s="29" customFormat="1" ht="24.75" customHeight="1">
      <c r="A11" s="33">
        <f t="shared" si="0"/>
        <v>9</v>
      </c>
      <c r="B11" s="11">
        <v>9</v>
      </c>
      <c r="C11" s="72" t="s">
        <v>53</v>
      </c>
      <c r="D11" s="13" t="s">
        <v>58</v>
      </c>
      <c r="E11" s="65">
        <f t="shared" si="1"/>
        <v>2877.310090702948</v>
      </c>
      <c r="F11" s="36">
        <v>-81</v>
      </c>
      <c r="G11" s="26">
        <f t="shared" si="2"/>
        <v>943.75</v>
      </c>
      <c r="H11" s="27">
        <f t="shared" si="3"/>
        <v>17</v>
      </c>
      <c r="I11" s="12">
        <v>-26</v>
      </c>
      <c r="J11" s="26">
        <f t="shared" si="4"/>
        <v>977.7777777777778</v>
      </c>
      <c r="K11" s="27">
        <f t="shared" si="5"/>
        <v>20</v>
      </c>
      <c r="L11" s="34">
        <f t="shared" si="6"/>
        <v>1921.5277777777778</v>
      </c>
      <c r="M11" s="27">
        <f t="shared" si="7"/>
        <v>16</v>
      </c>
      <c r="N11" s="12">
        <v>-588</v>
      </c>
      <c r="O11" s="26">
        <f t="shared" si="8"/>
        <v>955.7823129251701</v>
      </c>
      <c r="P11" s="27">
        <f t="shared" si="9"/>
        <v>7</v>
      </c>
      <c r="Q11" s="34">
        <f t="shared" si="10"/>
        <v>2877.310090702948</v>
      </c>
      <c r="R11" s="27">
        <f t="shared" si="11"/>
        <v>9</v>
      </c>
      <c r="S11" s="12" t="s">
        <v>14</v>
      </c>
      <c r="T11" s="26">
        <f t="shared" si="12"/>
        <v>0</v>
      </c>
      <c r="U11" s="27">
        <f t="shared" si="13"/>
        <v>1</v>
      </c>
    </row>
    <row r="12" spans="1:21" s="29" customFormat="1" ht="24.75" customHeight="1">
      <c r="A12" s="33">
        <f t="shared" si="0"/>
        <v>10</v>
      </c>
      <c r="B12" s="11">
        <v>20</v>
      </c>
      <c r="C12" s="72" t="s">
        <v>64</v>
      </c>
      <c r="D12" s="13" t="s">
        <v>68</v>
      </c>
      <c r="E12" s="65">
        <f t="shared" si="1"/>
        <v>2833.6353130995985</v>
      </c>
      <c r="F12" s="36">
        <v>-55</v>
      </c>
      <c r="G12" s="26">
        <f t="shared" si="2"/>
        <v>961.8055555555555</v>
      </c>
      <c r="H12" s="27">
        <f t="shared" si="3"/>
        <v>12</v>
      </c>
      <c r="I12" s="12">
        <v>-25</v>
      </c>
      <c r="J12" s="26">
        <f t="shared" si="4"/>
        <v>978.6324786324786</v>
      </c>
      <c r="K12" s="27">
        <f t="shared" si="5"/>
        <v>14</v>
      </c>
      <c r="L12" s="34">
        <f t="shared" si="6"/>
        <v>1940.4380341880342</v>
      </c>
      <c r="M12" s="27">
        <f t="shared" si="7"/>
        <v>11</v>
      </c>
      <c r="N12" s="12">
        <v>-680</v>
      </c>
      <c r="O12" s="26">
        <f t="shared" si="8"/>
        <v>893.1972789115646</v>
      </c>
      <c r="P12" s="27">
        <f t="shared" si="9"/>
        <v>14</v>
      </c>
      <c r="Q12" s="34">
        <f t="shared" si="10"/>
        <v>2833.6353130995985</v>
      </c>
      <c r="R12" s="27">
        <f t="shared" si="11"/>
        <v>10</v>
      </c>
      <c r="S12" s="12" t="s">
        <v>14</v>
      </c>
      <c r="T12" s="26">
        <f t="shared" si="12"/>
        <v>0</v>
      </c>
      <c r="U12" s="27">
        <f t="shared" si="13"/>
        <v>1</v>
      </c>
    </row>
    <row r="13" spans="1:21" s="29" customFormat="1" ht="24.75" customHeight="1">
      <c r="A13" s="33">
        <f t="shared" si="0"/>
        <v>11</v>
      </c>
      <c r="B13" s="11">
        <v>18</v>
      </c>
      <c r="C13" s="72" t="s">
        <v>40</v>
      </c>
      <c r="D13" s="13" t="s">
        <v>31</v>
      </c>
      <c r="E13" s="65">
        <f t="shared" si="1"/>
        <v>2829.496991104134</v>
      </c>
      <c r="F13" s="36">
        <v>-59</v>
      </c>
      <c r="G13" s="26">
        <f t="shared" si="2"/>
        <v>959.0277777777778</v>
      </c>
      <c r="H13" s="27">
        <f t="shared" si="3"/>
        <v>14</v>
      </c>
      <c r="I13" s="12">
        <v>-25</v>
      </c>
      <c r="J13" s="26">
        <f t="shared" si="4"/>
        <v>978.6324786324786</v>
      </c>
      <c r="K13" s="27">
        <f t="shared" si="5"/>
        <v>14</v>
      </c>
      <c r="L13" s="34">
        <f t="shared" si="6"/>
        <v>1937.6602564102564</v>
      </c>
      <c r="M13" s="27">
        <f t="shared" si="7"/>
        <v>13</v>
      </c>
      <c r="N13" s="12">
        <v>-682</v>
      </c>
      <c r="O13" s="26">
        <f t="shared" si="8"/>
        <v>891.8367346938776</v>
      </c>
      <c r="P13" s="27">
        <f t="shared" si="9"/>
        <v>15</v>
      </c>
      <c r="Q13" s="34">
        <f t="shared" si="10"/>
        <v>2829.496991104134</v>
      </c>
      <c r="R13" s="27">
        <f t="shared" si="11"/>
        <v>11</v>
      </c>
      <c r="S13" s="12" t="s">
        <v>14</v>
      </c>
      <c r="T13" s="26">
        <f t="shared" si="12"/>
        <v>0</v>
      </c>
      <c r="U13" s="27">
        <f t="shared" si="13"/>
        <v>1</v>
      </c>
    </row>
    <row r="14" spans="1:21" s="29" customFormat="1" ht="24.75" customHeight="1">
      <c r="A14" s="33">
        <f t="shared" si="0"/>
        <v>12</v>
      </c>
      <c r="B14" s="11">
        <v>3</v>
      </c>
      <c r="C14" s="72" t="s">
        <v>46</v>
      </c>
      <c r="D14" s="13" t="s">
        <v>49</v>
      </c>
      <c r="E14" s="65">
        <f t="shared" si="1"/>
        <v>2807.9266963195532</v>
      </c>
      <c r="F14" s="36">
        <v>-93</v>
      </c>
      <c r="G14" s="26">
        <f t="shared" si="2"/>
        <v>935.4166666666666</v>
      </c>
      <c r="H14" s="27">
        <f t="shared" si="3"/>
        <v>19</v>
      </c>
      <c r="I14" s="12">
        <v>-25</v>
      </c>
      <c r="J14" s="26">
        <f t="shared" si="4"/>
        <v>978.6324786324786</v>
      </c>
      <c r="K14" s="27">
        <f t="shared" si="5"/>
        <v>14</v>
      </c>
      <c r="L14" s="34">
        <f t="shared" si="6"/>
        <v>1914.0491452991453</v>
      </c>
      <c r="M14" s="27">
        <f t="shared" si="7"/>
        <v>19</v>
      </c>
      <c r="N14" s="12">
        <v>-679</v>
      </c>
      <c r="O14" s="26">
        <f t="shared" si="8"/>
        <v>893.8775510204082</v>
      </c>
      <c r="P14" s="27">
        <f t="shared" si="9"/>
        <v>13</v>
      </c>
      <c r="Q14" s="34">
        <f t="shared" si="10"/>
        <v>2807.9266963195532</v>
      </c>
      <c r="R14" s="27">
        <f t="shared" si="11"/>
        <v>12</v>
      </c>
      <c r="S14" s="12" t="s">
        <v>14</v>
      </c>
      <c r="T14" s="26">
        <f t="shared" si="12"/>
        <v>0</v>
      </c>
      <c r="U14" s="27">
        <f t="shared" si="13"/>
        <v>1</v>
      </c>
    </row>
    <row r="15" spans="1:21" s="29" customFormat="1" ht="24.75" customHeight="1">
      <c r="A15" s="33">
        <f t="shared" si="0"/>
        <v>13</v>
      </c>
      <c r="B15" s="11">
        <v>14</v>
      </c>
      <c r="C15" s="72" t="s">
        <v>61</v>
      </c>
      <c r="D15" s="13" t="s">
        <v>65</v>
      </c>
      <c r="E15" s="65">
        <f t="shared" si="1"/>
        <v>2801.9503314146173</v>
      </c>
      <c r="F15" s="36">
        <v>-159</v>
      </c>
      <c r="G15" s="26">
        <f t="shared" si="2"/>
        <v>889.5833333333334</v>
      </c>
      <c r="H15" s="27">
        <f t="shared" si="3"/>
        <v>26</v>
      </c>
      <c r="I15" s="12">
        <v>-11</v>
      </c>
      <c r="J15" s="26">
        <f t="shared" si="4"/>
        <v>990.5982905982906</v>
      </c>
      <c r="K15" s="27">
        <f t="shared" si="5"/>
        <v>12</v>
      </c>
      <c r="L15" s="34">
        <f t="shared" si="6"/>
        <v>1880.181623931624</v>
      </c>
      <c r="M15" s="27">
        <f t="shared" si="7"/>
        <v>25</v>
      </c>
      <c r="N15" s="12">
        <v>-638</v>
      </c>
      <c r="O15" s="26">
        <f t="shared" si="8"/>
        <v>921.7687074829932</v>
      </c>
      <c r="P15" s="27">
        <f t="shared" si="9"/>
        <v>11</v>
      </c>
      <c r="Q15" s="34">
        <f t="shared" si="10"/>
        <v>2801.9503314146173</v>
      </c>
      <c r="R15" s="27">
        <f t="shared" si="11"/>
        <v>13</v>
      </c>
      <c r="S15" s="12" t="s">
        <v>14</v>
      </c>
      <c r="T15" s="26">
        <f t="shared" si="12"/>
        <v>0</v>
      </c>
      <c r="U15" s="27">
        <f t="shared" si="13"/>
        <v>1</v>
      </c>
    </row>
    <row r="16" spans="1:21" s="29" customFormat="1" ht="24.75" customHeight="1">
      <c r="A16" s="33">
        <f t="shared" si="0"/>
        <v>14</v>
      </c>
      <c r="B16" s="11">
        <v>13</v>
      </c>
      <c r="C16" s="72" t="s">
        <v>56</v>
      </c>
      <c r="D16" s="13" t="s">
        <v>60</v>
      </c>
      <c r="E16" s="65">
        <f t="shared" si="1"/>
        <v>2776.9797662654805</v>
      </c>
      <c r="F16" s="36">
        <v>-76</v>
      </c>
      <c r="G16" s="26">
        <f t="shared" si="2"/>
        <v>947.2222222222222</v>
      </c>
      <c r="H16" s="27">
        <f t="shared" si="3"/>
        <v>16</v>
      </c>
      <c r="I16" s="12">
        <v>-40</v>
      </c>
      <c r="J16" s="26">
        <f t="shared" si="4"/>
        <v>965.8119658119658</v>
      </c>
      <c r="K16" s="27">
        <f t="shared" si="5"/>
        <v>26</v>
      </c>
      <c r="L16" s="34">
        <f t="shared" si="6"/>
        <v>1913.034188034188</v>
      </c>
      <c r="M16" s="27">
        <f t="shared" si="7"/>
        <v>21</v>
      </c>
      <c r="N16" s="12">
        <v>-723</v>
      </c>
      <c r="O16" s="26">
        <f t="shared" si="8"/>
        <v>863.9455782312925</v>
      </c>
      <c r="P16" s="27">
        <f t="shared" si="9"/>
        <v>16</v>
      </c>
      <c r="Q16" s="34">
        <f t="shared" si="10"/>
        <v>2776.9797662654805</v>
      </c>
      <c r="R16" s="27">
        <f t="shared" si="11"/>
        <v>14</v>
      </c>
      <c r="S16" s="12" t="s">
        <v>14</v>
      </c>
      <c r="T16" s="26">
        <f t="shared" si="12"/>
        <v>0</v>
      </c>
      <c r="U16" s="27">
        <f t="shared" si="13"/>
        <v>1</v>
      </c>
    </row>
    <row r="17" spans="1:21" s="29" customFormat="1" ht="24.75" customHeight="1">
      <c r="A17" s="33">
        <f t="shared" si="0"/>
        <v>15</v>
      </c>
      <c r="B17" s="11">
        <v>12</v>
      </c>
      <c r="C17" s="72" t="s">
        <v>26</v>
      </c>
      <c r="D17" s="13" t="s">
        <v>23</v>
      </c>
      <c r="E17" s="65">
        <f t="shared" si="1"/>
        <v>2766.1324786324785</v>
      </c>
      <c r="F17" s="36">
        <v>-130</v>
      </c>
      <c r="G17" s="26">
        <f t="shared" si="2"/>
        <v>909.7222222222222</v>
      </c>
      <c r="H17" s="27">
        <f t="shared" si="3"/>
        <v>25</v>
      </c>
      <c r="I17" s="12">
        <v>-90</v>
      </c>
      <c r="J17" s="26">
        <f t="shared" si="4"/>
        <v>923.0769230769231</v>
      </c>
      <c r="K17" s="27">
        <f t="shared" si="5"/>
        <v>28</v>
      </c>
      <c r="L17" s="34">
        <f t="shared" si="6"/>
        <v>1832.7991452991453</v>
      </c>
      <c r="M17" s="27">
        <f t="shared" si="7"/>
        <v>26</v>
      </c>
      <c r="N17" s="12">
        <v>-621</v>
      </c>
      <c r="O17" s="26">
        <f t="shared" si="8"/>
        <v>933.3333333333334</v>
      </c>
      <c r="P17" s="27">
        <f t="shared" si="9"/>
        <v>9</v>
      </c>
      <c r="Q17" s="34">
        <f t="shared" si="10"/>
        <v>2766.1324786324785</v>
      </c>
      <c r="R17" s="27">
        <f t="shared" si="11"/>
        <v>15</v>
      </c>
      <c r="S17" s="12" t="s">
        <v>14</v>
      </c>
      <c r="T17" s="26">
        <f t="shared" si="12"/>
        <v>0</v>
      </c>
      <c r="U17" s="27">
        <f t="shared" si="13"/>
        <v>1</v>
      </c>
    </row>
    <row r="18" spans="1:21" s="29" customFormat="1" ht="24.75" customHeight="1">
      <c r="A18" s="33">
        <f t="shared" si="0"/>
        <v>16</v>
      </c>
      <c r="B18" s="11">
        <v>5</v>
      </c>
      <c r="C18" s="72" t="s">
        <v>24</v>
      </c>
      <c r="D18" s="13" t="s">
        <v>29</v>
      </c>
      <c r="E18" s="65">
        <f t="shared" si="1"/>
        <v>2746.035016570731</v>
      </c>
      <c r="F18" s="36">
        <v>-113</v>
      </c>
      <c r="G18" s="26">
        <f t="shared" si="2"/>
        <v>921.5277777777778</v>
      </c>
      <c r="H18" s="27">
        <f t="shared" si="3"/>
        <v>21</v>
      </c>
      <c r="I18" s="12">
        <v>-35</v>
      </c>
      <c r="J18" s="26">
        <f t="shared" si="4"/>
        <v>970.0854700854701</v>
      </c>
      <c r="K18" s="27">
        <f t="shared" si="5"/>
        <v>21</v>
      </c>
      <c r="L18" s="34">
        <f t="shared" si="6"/>
        <v>1891.613247863248</v>
      </c>
      <c r="M18" s="27">
        <f t="shared" si="7"/>
        <v>23</v>
      </c>
      <c r="N18" s="12">
        <v>-737</v>
      </c>
      <c r="O18" s="26">
        <f t="shared" si="8"/>
        <v>854.421768707483</v>
      </c>
      <c r="P18" s="27">
        <f t="shared" si="9"/>
        <v>18</v>
      </c>
      <c r="Q18" s="34">
        <f t="shared" si="10"/>
        <v>2746.035016570731</v>
      </c>
      <c r="R18" s="27">
        <f t="shared" si="11"/>
        <v>16</v>
      </c>
      <c r="S18" s="12" t="s">
        <v>14</v>
      </c>
      <c r="T18" s="26">
        <f t="shared" si="12"/>
        <v>0</v>
      </c>
      <c r="U18" s="27">
        <f t="shared" si="13"/>
        <v>1</v>
      </c>
    </row>
    <row r="19" spans="1:21" s="29" customFormat="1" ht="24.75" customHeight="1">
      <c r="A19" s="33">
        <f t="shared" si="0"/>
        <v>17</v>
      </c>
      <c r="B19" s="11">
        <v>10</v>
      </c>
      <c r="C19" s="72" t="s">
        <v>54</v>
      </c>
      <c r="D19" s="13" t="s">
        <v>30</v>
      </c>
      <c r="E19" s="65">
        <f t="shared" si="1"/>
        <v>2745.847505668934</v>
      </c>
      <c r="F19" s="36">
        <v>-125</v>
      </c>
      <c r="G19" s="26">
        <f t="shared" si="2"/>
        <v>913.1944444444445</v>
      </c>
      <c r="H19" s="27">
        <f t="shared" si="3"/>
        <v>24</v>
      </c>
      <c r="I19" s="12">
        <v>0</v>
      </c>
      <c r="J19" s="26">
        <f t="shared" si="4"/>
        <v>1000</v>
      </c>
      <c r="K19" s="27">
        <f t="shared" si="5"/>
        <v>1</v>
      </c>
      <c r="L19" s="34">
        <f t="shared" si="6"/>
        <v>1913.1944444444443</v>
      </c>
      <c r="M19" s="27">
        <f t="shared" si="7"/>
        <v>20</v>
      </c>
      <c r="N19" s="12">
        <v>-769</v>
      </c>
      <c r="O19" s="26">
        <f t="shared" si="8"/>
        <v>832.6530612244898</v>
      </c>
      <c r="P19" s="27">
        <f t="shared" si="9"/>
        <v>19</v>
      </c>
      <c r="Q19" s="34">
        <f t="shared" si="10"/>
        <v>2745.847505668934</v>
      </c>
      <c r="R19" s="27">
        <f t="shared" si="11"/>
        <v>17</v>
      </c>
      <c r="S19" s="12" t="s">
        <v>14</v>
      </c>
      <c r="T19" s="26">
        <f t="shared" si="12"/>
        <v>0</v>
      </c>
      <c r="U19" s="27">
        <f t="shared" si="13"/>
        <v>1</v>
      </c>
    </row>
    <row r="20" spans="1:21" s="29" customFormat="1" ht="24.75" customHeight="1">
      <c r="A20" s="33">
        <f t="shared" si="0"/>
        <v>18</v>
      </c>
      <c r="B20" s="11">
        <v>4</v>
      </c>
      <c r="C20" s="72" t="s">
        <v>47</v>
      </c>
      <c r="D20" s="13" t="s">
        <v>50</v>
      </c>
      <c r="E20" s="65">
        <f t="shared" si="1"/>
        <v>2745.601125065411</v>
      </c>
      <c r="F20" s="36">
        <v>-119</v>
      </c>
      <c r="G20" s="26">
        <f t="shared" si="2"/>
        <v>917.3611111111111</v>
      </c>
      <c r="H20" s="27">
        <f t="shared" si="3"/>
        <v>22</v>
      </c>
      <c r="I20" s="12">
        <v>-37</v>
      </c>
      <c r="J20" s="26">
        <f t="shared" si="4"/>
        <v>968.3760683760684</v>
      </c>
      <c r="K20" s="27">
        <f t="shared" si="5"/>
        <v>24</v>
      </c>
      <c r="L20" s="34">
        <f t="shared" si="6"/>
        <v>1885.7371794871794</v>
      </c>
      <c r="M20" s="27">
        <f t="shared" si="7"/>
        <v>24</v>
      </c>
      <c r="N20" s="12">
        <v>-729</v>
      </c>
      <c r="O20" s="26">
        <f t="shared" si="8"/>
        <v>859.8639455782313</v>
      </c>
      <c r="P20" s="27">
        <f t="shared" si="9"/>
        <v>17</v>
      </c>
      <c r="Q20" s="34">
        <f t="shared" si="10"/>
        <v>2745.601125065411</v>
      </c>
      <c r="R20" s="27">
        <f t="shared" si="11"/>
        <v>18</v>
      </c>
      <c r="S20" s="12" t="s">
        <v>14</v>
      </c>
      <c r="T20" s="26">
        <f t="shared" si="12"/>
        <v>0</v>
      </c>
      <c r="U20" s="27">
        <f t="shared" si="13"/>
        <v>1</v>
      </c>
    </row>
    <row r="21" spans="1:21" s="29" customFormat="1" ht="24.75" customHeight="1">
      <c r="A21" s="33">
        <f t="shared" si="0"/>
        <v>19</v>
      </c>
      <c r="B21" s="11">
        <v>11</v>
      </c>
      <c r="C21" s="72" t="s">
        <v>55</v>
      </c>
      <c r="D21" s="13" t="s">
        <v>59</v>
      </c>
      <c r="E21" s="65">
        <f t="shared" si="1"/>
        <v>2707.425213675214</v>
      </c>
      <c r="F21" s="36">
        <v>-25</v>
      </c>
      <c r="G21" s="26">
        <f t="shared" si="2"/>
        <v>982.6388888888889</v>
      </c>
      <c r="H21" s="27">
        <f t="shared" si="3"/>
        <v>3</v>
      </c>
      <c r="I21" s="12">
        <v>-10</v>
      </c>
      <c r="J21" s="26">
        <f t="shared" si="4"/>
        <v>991.4529914529915</v>
      </c>
      <c r="K21" s="27">
        <f t="shared" si="5"/>
        <v>11</v>
      </c>
      <c r="L21" s="34">
        <f t="shared" si="6"/>
        <v>1974.0918803418804</v>
      </c>
      <c r="M21" s="27">
        <f t="shared" si="7"/>
        <v>5</v>
      </c>
      <c r="N21" s="12">
        <v>-915</v>
      </c>
      <c r="O21" s="26">
        <f t="shared" si="8"/>
        <v>733.3333333333334</v>
      </c>
      <c r="P21" s="27">
        <f t="shared" si="9"/>
        <v>22</v>
      </c>
      <c r="Q21" s="34">
        <f t="shared" si="10"/>
        <v>2707.425213675214</v>
      </c>
      <c r="R21" s="27">
        <f t="shared" si="11"/>
        <v>19</v>
      </c>
      <c r="S21" s="12" t="s">
        <v>14</v>
      </c>
      <c r="T21" s="26">
        <f t="shared" si="12"/>
        <v>0</v>
      </c>
      <c r="U21" s="27">
        <f t="shared" si="13"/>
        <v>1</v>
      </c>
    </row>
    <row r="22" spans="1:21" s="29" customFormat="1" ht="24.75" customHeight="1">
      <c r="A22" s="33">
        <f t="shared" si="0"/>
        <v>20</v>
      </c>
      <c r="B22" s="11">
        <v>7</v>
      </c>
      <c r="C22" s="72" t="s">
        <v>51</v>
      </c>
      <c r="D22" s="13" t="s">
        <v>41</v>
      </c>
      <c r="E22" s="65">
        <f t="shared" si="1"/>
        <v>2675.853610675039</v>
      </c>
      <c r="F22" s="36">
        <v>-25</v>
      </c>
      <c r="G22" s="26">
        <f t="shared" si="2"/>
        <v>982.6388888888889</v>
      </c>
      <c r="H22" s="27">
        <f t="shared" si="3"/>
        <v>3</v>
      </c>
      <c r="I22" s="12">
        <v>-35</v>
      </c>
      <c r="J22" s="26">
        <f t="shared" si="4"/>
        <v>970.0854700854701</v>
      </c>
      <c r="K22" s="27">
        <f t="shared" si="5"/>
        <v>21</v>
      </c>
      <c r="L22" s="34">
        <f t="shared" si="6"/>
        <v>1952.724358974359</v>
      </c>
      <c r="M22" s="27">
        <f t="shared" si="7"/>
        <v>9</v>
      </c>
      <c r="N22" s="12">
        <v>-930</v>
      </c>
      <c r="O22" s="26">
        <f t="shared" si="8"/>
        <v>723.1292517006802</v>
      </c>
      <c r="P22" s="27">
        <f t="shared" si="9"/>
        <v>23</v>
      </c>
      <c r="Q22" s="34">
        <f t="shared" si="10"/>
        <v>2675.853610675039</v>
      </c>
      <c r="R22" s="27">
        <f t="shared" si="11"/>
        <v>20</v>
      </c>
      <c r="S22" s="12" t="s">
        <v>14</v>
      </c>
      <c r="T22" s="26">
        <f t="shared" si="12"/>
        <v>0</v>
      </c>
      <c r="U22" s="27">
        <f t="shared" si="13"/>
        <v>1</v>
      </c>
    </row>
    <row r="23" spans="1:21" s="29" customFormat="1" ht="24.75" customHeight="1">
      <c r="A23" s="33">
        <f t="shared" si="0"/>
        <v>21</v>
      </c>
      <c r="B23" s="11">
        <v>17</v>
      </c>
      <c r="C23" s="72" t="s">
        <v>63</v>
      </c>
      <c r="D23" s="13" t="s">
        <v>66</v>
      </c>
      <c r="E23" s="65">
        <f t="shared" si="1"/>
        <v>2672.938470259899</v>
      </c>
      <c r="F23" s="36">
        <v>-83</v>
      </c>
      <c r="G23" s="26">
        <f t="shared" si="2"/>
        <v>942.3611111111111</v>
      </c>
      <c r="H23" s="27">
        <f t="shared" si="3"/>
        <v>18</v>
      </c>
      <c r="I23" s="12">
        <v>-8</v>
      </c>
      <c r="J23" s="26">
        <f t="shared" si="4"/>
        <v>993.1623931623932</v>
      </c>
      <c r="K23" s="27">
        <f t="shared" si="5"/>
        <v>10</v>
      </c>
      <c r="L23" s="34">
        <f t="shared" si="6"/>
        <v>1935.5235042735044</v>
      </c>
      <c r="M23" s="27">
        <f t="shared" si="7"/>
        <v>14</v>
      </c>
      <c r="N23" s="12">
        <v>-909</v>
      </c>
      <c r="O23" s="26">
        <f t="shared" si="8"/>
        <v>737.4149659863946</v>
      </c>
      <c r="P23" s="27">
        <f t="shared" si="9"/>
        <v>21</v>
      </c>
      <c r="Q23" s="34">
        <f t="shared" si="10"/>
        <v>2672.938470259899</v>
      </c>
      <c r="R23" s="27">
        <f t="shared" si="11"/>
        <v>21</v>
      </c>
      <c r="S23" s="12" t="s">
        <v>14</v>
      </c>
      <c r="T23" s="26">
        <f t="shared" si="12"/>
        <v>0</v>
      </c>
      <c r="U23" s="27">
        <f t="shared" si="13"/>
        <v>1</v>
      </c>
    </row>
    <row r="24" spans="1:21" s="29" customFormat="1" ht="24.75" customHeight="1">
      <c r="A24" s="33">
        <f t="shared" si="0"/>
        <v>22</v>
      </c>
      <c r="B24" s="11">
        <v>16</v>
      </c>
      <c r="C24" s="72" t="s">
        <v>27</v>
      </c>
      <c r="D24" s="13" t="s">
        <v>30</v>
      </c>
      <c r="E24" s="65">
        <f t="shared" si="1"/>
        <v>2658.852258852259</v>
      </c>
      <c r="F24" s="36">
        <v>-96</v>
      </c>
      <c r="G24" s="26">
        <f t="shared" si="2"/>
        <v>933.3333333333334</v>
      </c>
      <c r="H24" s="27">
        <f t="shared" si="3"/>
        <v>20</v>
      </c>
      <c r="I24" s="12">
        <v>-37</v>
      </c>
      <c r="J24" s="26">
        <f t="shared" si="4"/>
        <v>968.3760683760684</v>
      </c>
      <c r="K24" s="27">
        <f t="shared" si="5"/>
        <v>24</v>
      </c>
      <c r="L24" s="34">
        <f t="shared" si="6"/>
        <v>1901.7094017094018</v>
      </c>
      <c r="M24" s="27">
        <f t="shared" si="7"/>
        <v>22</v>
      </c>
      <c r="N24" s="12">
        <v>-880</v>
      </c>
      <c r="O24" s="26">
        <f t="shared" si="8"/>
        <v>757.1428571428571</v>
      </c>
      <c r="P24" s="27">
        <f t="shared" si="9"/>
        <v>20</v>
      </c>
      <c r="Q24" s="34">
        <f t="shared" si="10"/>
        <v>2658.852258852259</v>
      </c>
      <c r="R24" s="27">
        <f t="shared" si="11"/>
        <v>22</v>
      </c>
      <c r="S24" s="12" t="s">
        <v>14</v>
      </c>
      <c r="T24" s="26">
        <f t="shared" si="12"/>
        <v>0</v>
      </c>
      <c r="U24" s="27">
        <f t="shared" si="13"/>
        <v>1</v>
      </c>
    </row>
    <row r="25" spans="1:21" s="29" customFormat="1" ht="24.75" customHeight="1">
      <c r="A25" s="33">
        <f t="shared" si="0"/>
        <v>23</v>
      </c>
      <c r="B25" s="11">
        <v>26</v>
      </c>
      <c r="C25" s="72" t="s">
        <v>70</v>
      </c>
      <c r="D25" s="13" t="s">
        <v>72</v>
      </c>
      <c r="E25" s="65">
        <f t="shared" si="1"/>
        <v>2626.8849206349205</v>
      </c>
      <c r="F25" s="36">
        <v>-119</v>
      </c>
      <c r="G25" s="26">
        <f t="shared" si="2"/>
        <v>917.3611111111111</v>
      </c>
      <c r="H25" s="27">
        <f t="shared" si="3"/>
        <v>22</v>
      </c>
      <c r="I25" s="12">
        <v>0</v>
      </c>
      <c r="J25" s="26">
        <f t="shared" si="4"/>
        <v>1000</v>
      </c>
      <c r="K25" s="27">
        <f t="shared" si="5"/>
        <v>1</v>
      </c>
      <c r="L25" s="34">
        <f t="shared" si="6"/>
        <v>1917.361111111111</v>
      </c>
      <c r="M25" s="27">
        <f t="shared" si="7"/>
        <v>18</v>
      </c>
      <c r="N25" s="12">
        <v>-950</v>
      </c>
      <c r="O25" s="26">
        <f t="shared" si="8"/>
        <v>709.5238095238095</v>
      </c>
      <c r="P25" s="27">
        <f t="shared" si="9"/>
        <v>24</v>
      </c>
      <c r="Q25" s="34">
        <f t="shared" si="10"/>
        <v>2626.8849206349205</v>
      </c>
      <c r="R25" s="27">
        <f t="shared" si="11"/>
        <v>23</v>
      </c>
      <c r="S25" s="12" t="s">
        <v>14</v>
      </c>
      <c r="T25" s="26">
        <f t="shared" si="12"/>
        <v>0</v>
      </c>
      <c r="U25" s="27">
        <f t="shared" si="13"/>
        <v>1</v>
      </c>
    </row>
    <row r="26" spans="1:21" s="29" customFormat="1" ht="24.75" customHeight="1">
      <c r="A26" s="33">
        <f t="shared" si="0"/>
        <v>24</v>
      </c>
      <c r="B26" s="11">
        <v>23</v>
      </c>
      <c r="C26" s="72" t="s">
        <v>36</v>
      </c>
      <c r="D26" s="13" t="s">
        <v>33</v>
      </c>
      <c r="E26" s="65">
        <f t="shared" si="1"/>
        <v>2509.158599337171</v>
      </c>
      <c r="F26" s="36">
        <v>-75</v>
      </c>
      <c r="G26" s="26">
        <f t="shared" si="2"/>
        <v>947.9166666666666</v>
      </c>
      <c r="H26" s="27">
        <f t="shared" si="3"/>
        <v>15</v>
      </c>
      <c r="I26" s="12">
        <v>-35</v>
      </c>
      <c r="J26" s="26">
        <f t="shared" si="4"/>
        <v>970.0854700854701</v>
      </c>
      <c r="K26" s="27">
        <f t="shared" si="5"/>
        <v>21</v>
      </c>
      <c r="L26" s="34">
        <f t="shared" si="6"/>
        <v>1918.0021367521367</v>
      </c>
      <c r="M26" s="27">
        <f t="shared" si="7"/>
        <v>17</v>
      </c>
      <c r="N26" s="12">
        <v>-1124</v>
      </c>
      <c r="O26" s="26">
        <f t="shared" si="8"/>
        <v>591.156462585034</v>
      </c>
      <c r="P26" s="27">
        <f t="shared" si="9"/>
        <v>25</v>
      </c>
      <c r="Q26" s="34">
        <f t="shared" si="10"/>
        <v>2509.158599337171</v>
      </c>
      <c r="R26" s="27">
        <f t="shared" si="11"/>
        <v>24</v>
      </c>
      <c r="S26" s="12" t="s">
        <v>14</v>
      </c>
      <c r="T26" s="26">
        <f t="shared" si="12"/>
        <v>0</v>
      </c>
      <c r="U26" s="27">
        <f t="shared" si="13"/>
        <v>1</v>
      </c>
    </row>
    <row r="27" spans="1:21" s="29" customFormat="1" ht="24.75" customHeight="1">
      <c r="A27" s="33">
        <f t="shared" si="0"/>
        <v>25</v>
      </c>
      <c r="B27" s="11">
        <v>22</v>
      </c>
      <c r="C27" s="72" t="s">
        <v>25</v>
      </c>
      <c r="D27" s="13" t="s">
        <v>21</v>
      </c>
      <c r="E27" s="65">
        <f t="shared" si="1"/>
        <v>2477.3133612419324</v>
      </c>
      <c r="F27" s="36">
        <v>-50</v>
      </c>
      <c r="G27" s="26">
        <f t="shared" si="2"/>
        <v>965.2777777777778</v>
      </c>
      <c r="H27" s="27">
        <f t="shared" si="3"/>
        <v>9</v>
      </c>
      <c r="I27" s="12">
        <v>-48</v>
      </c>
      <c r="J27" s="26">
        <f t="shared" si="4"/>
        <v>958.974358974359</v>
      </c>
      <c r="K27" s="27">
        <f t="shared" si="5"/>
        <v>27</v>
      </c>
      <c r="L27" s="34">
        <f t="shared" si="6"/>
        <v>1924.2521367521367</v>
      </c>
      <c r="M27" s="27">
        <f t="shared" si="7"/>
        <v>15</v>
      </c>
      <c r="N27" s="12">
        <v>-1180</v>
      </c>
      <c r="O27" s="26">
        <f t="shared" si="8"/>
        <v>553.0612244897959</v>
      </c>
      <c r="P27" s="27">
        <f t="shared" si="9"/>
        <v>26</v>
      </c>
      <c r="Q27" s="34">
        <f t="shared" si="10"/>
        <v>2477.3133612419324</v>
      </c>
      <c r="R27" s="27">
        <f t="shared" si="11"/>
        <v>25</v>
      </c>
      <c r="S27" s="12" t="s">
        <v>14</v>
      </c>
      <c r="T27" s="26">
        <f t="shared" si="12"/>
        <v>0</v>
      </c>
      <c r="U27" s="27">
        <f t="shared" si="13"/>
        <v>1</v>
      </c>
    </row>
    <row r="28" spans="1:21" s="29" customFormat="1" ht="24.75" customHeight="1">
      <c r="A28" s="70">
        <f t="shared" si="0"/>
        <v>26</v>
      </c>
      <c r="B28" s="11">
        <v>2</v>
      </c>
      <c r="C28" s="72" t="s">
        <v>44</v>
      </c>
      <c r="D28" s="69" t="s">
        <v>45</v>
      </c>
      <c r="E28" s="65">
        <f t="shared" si="1"/>
        <v>2475.698805163091</v>
      </c>
      <c r="F28" s="11">
        <v>-591</v>
      </c>
      <c r="G28" s="71">
        <f t="shared" si="2"/>
        <v>589.5833333333334</v>
      </c>
      <c r="H28" s="70">
        <f t="shared" si="3"/>
        <v>28</v>
      </c>
      <c r="I28" s="11">
        <v>-25</v>
      </c>
      <c r="J28" s="71">
        <f t="shared" si="4"/>
        <v>978.6324786324786</v>
      </c>
      <c r="K28" s="70">
        <f t="shared" si="5"/>
        <v>14</v>
      </c>
      <c r="L28" s="34">
        <f t="shared" si="6"/>
        <v>1568.215811965812</v>
      </c>
      <c r="M28" s="70">
        <f t="shared" si="7"/>
        <v>28</v>
      </c>
      <c r="N28" s="11">
        <v>-659</v>
      </c>
      <c r="O28" s="71">
        <f t="shared" si="8"/>
        <v>907.4829931972789</v>
      </c>
      <c r="P28" s="70">
        <f t="shared" si="9"/>
        <v>12</v>
      </c>
      <c r="Q28" s="34">
        <f t="shared" si="10"/>
        <v>2475.698805163091</v>
      </c>
      <c r="R28" s="70">
        <f t="shared" si="11"/>
        <v>26</v>
      </c>
      <c r="S28" s="39" t="s">
        <v>14</v>
      </c>
      <c r="T28" s="40">
        <f t="shared" si="12"/>
        <v>0</v>
      </c>
      <c r="U28" s="41">
        <f t="shared" si="13"/>
        <v>1</v>
      </c>
    </row>
    <row r="29" spans="1:21" s="56" customFormat="1" ht="24.75" customHeight="1">
      <c r="A29" s="70">
        <f t="shared" si="0"/>
        <v>27</v>
      </c>
      <c r="B29" s="11">
        <v>19</v>
      </c>
      <c r="C29" s="72" t="s">
        <v>74</v>
      </c>
      <c r="D29" s="69" t="s">
        <v>67</v>
      </c>
      <c r="E29" s="65">
        <f t="shared" si="1"/>
        <v>2472.6081458224317</v>
      </c>
      <c r="F29" s="11">
        <v>-30</v>
      </c>
      <c r="G29" s="71">
        <f t="shared" si="2"/>
        <v>979.1666666666666</v>
      </c>
      <c r="H29" s="70">
        <f t="shared" si="3"/>
        <v>6</v>
      </c>
      <c r="I29" s="11">
        <v>-22</v>
      </c>
      <c r="J29" s="71">
        <f t="shared" si="4"/>
        <v>981.1965811965812</v>
      </c>
      <c r="K29" s="70">
        <f t="shared" si="5"/>
        <v>13</v>
      </c>
      <c r="L29" s="34">
        <f t="shared" si="6"/>
        <v>1960.3632478632478</v>
      </c>
      <c r="M29" s="70">
        <f t="shared" si="7"/>
        <v>8</v>
      </c>
      <c r="N29" s="11">
        <v>-1240</v>
      </c>
      <c r="O29" s="71">
        <f t="shared" si="8"/>
        <v>512.2448979591836</v>
      </c>
      <c r="P29" s="70">
        <f t="shared" si="9"/>
        <v>28</v>
      </c>
      <c r="Q29" s="34">
        <f t="shared" si="10"/>
        <v>2472.6081458224317</v>
      </c>
      <c r="R29" s="70">
        <f t="shared" si="11"/>
        <v>27</v>
      </c>
      <c r="S29" s="52"/>
      <c r="T29" s="54"/>
      <c r="U29" s="51"/>
    </row>
    <row r="30" spans="1:21" s="56" customFormat="1" ht="24.75" customHeight="1">
      <c r="A30" s="70">
        <f t="shared" si="0"/>
        <v>28</v>
      </c>
      <c r="B30" s="11">
        <v>6</v>
      </c>
      <c r="C30" s="72" t="s">
        <v>48</v>
      </c>
      <c r="D30" s="69" t="s">
        <v>28</v>
      </c>
      <c r="E30" s="65">
        <f t="shared" si="1"/>
        <v>2344.314713064713</v>
      </c>
      <c r="F30" s="11">
        <v>-243</v>
      </c>
      <c r="G30" s="71">
        <f t="shared" si="2"/>
        <v>831.25</v>
      </c>
      <c r="H30" s="70">
        <f t="shared" si="3"/>
        <v>27</v>
      </c>
      <c r="I30" s="11">
        <v>-7</v>
      </c>
      <c r="J30" s="71">
        <f t="shared" si="4"/>
        <v>994.017094017094</v>
      </c>
      <c r="K30" s="70">
        <f t="shared" si="5"/>
        <v>9</v>
      </c>
      <c r="L30" s="34">
        <f t="shared" si="6"/>
        <v>1825.267094017094</v>
      </c>
      <c r="M30" s="70">
        <f t="shared" si="7"/>
        <v>27</v>
      </c>
      <c r="N30" s="11">
        <v>-1230</v>
      </c>
      <c r="O30" s="71">
        <f t="shared" si="8"/>
        <v>519.047619047619</v>
      </c>
      <c r="P30" s="70">
        <f t="shared" si="9"/>
        <v>27</v>
      </c>
      <c r="Q30" s="34">
        <f t="shared" si="10"/>
        <v>2344.314713064713</v>
      </c>
      <c r="R30" s="70">
        <f t="shared" si="11"/>
        <v>28</v>
      </c>
      <c r="S30" s="52"/>
      <c r="T30" s="54"/>
      <c r="U30" s="51"/>
    </row>
    <row r="31" spans="1:21" s="56" customFormat="1" ht="24.75" customHeight="1">
      <c r="A31" s="33">
        <f t="shared" si="0"/>
        <v>29</v>
      </c>
      <c r="B31" s="11">
        <v>8</v>
      </c>
      <c r="C31" s="72" t="s">
        <v>52</v>
      </c>
      <c r="D31" s="13" t="s">
        <v>57</v>
      </c>
      <c r="E31" s="65">
        <f t="shared" si="1"/>
        <v>838.6752136752136</v>
      </c>
      <c r="F31" s="36">
        <v>-700</v>
      </c>
      <c r="G31" s="26">
        <f t="shared" si="2"/>
        <v>513.8888888888889</v>
      </c>
      <c r="H31" s="27">
        <f t="shared" si="3"/>
        <v>30</v>
      </c>
      <c r="I31" s="12">
        <v>-790</v>
      </c>
      <c r="J31" s="26">
        <f t="shared" si="4"/>
        <v>324.78632478632477</v>
      </c>
      <c r="K31" s="27">
        <f t="shared" si="5"/>
        <v>29</v>
      </c>
      <c r="L31" s="34">
        <f t="shared" si="6"/>
        <v>838.6752136752136</v>
      </c>
      <c r="M31" s="27">
        <f t="shared" si="7"/>
        <v>29</v>
      </c>
      <c r="N31" s="12" t="s">
        <v>80</v>
      </c>
      <c r="O31" s="26">
        <f t="shared" si="8"/>
        <v>0</v>
      </c>
      <c r="P31" s="27">
        <f t="shared" si="9"/>
        <v>29</v>
      </c>
      <c r="Q31" s="34">
        <f t="shared" si="10"/>
        <v>838.6752136752136</v>
      </c>
      <c r="R31" s="27">
        <f t="shared" si="11"/>
        <v>29</v>
      </c>
      <c r="S31" s="52"/>
      <c r="T31" s="54"/>
      <c r="U31" s="51"/>
    </row>
    <row r="32" spans="1:21" s="56" customFormat="1" ht="24.75" customHeight="1" thickBot="1">
      <c r="A32" s="58">
        <f t="shared" si="0"/>
        <v>30</v>
      </c>
      <c r="B32" s="59">
        <v>24</v>
      </c>
      <c r="C32" s="76" t="s">
        <v>69</v>
      </c>
      <c r="D32" s="68" t="s">
        <v>21</v>
      </c>
      <c r="E32" s="66">
        <f t="shared" si="1"/>
        <v>768.9636752136753</v>
      </c>
      <c r="F32" s="61">
        <v>-665</v>
      </c>
      <c r="G32" s="62">
        <f t="shared" si="2"/>
        <v>538.1944444444445</v>
      </c>
      <c r="H32" s="63">
        <f t="shared" si="3"/>
        <v>29</v>
      </c>
      <c r="I32" s="60">
        <v>-900</v>
      </c>
      <c r="J32" s="62">
        <f t="shared" si="4"/>
        <v>230.76923076923077</v>
      </c>
      <c r="K32" s="63">
        <f t="shared" si="5"/>
        <v>30</v>
      </c>
      <c r="L32" s="64">
        <f t="shared" si="6"/>
        <v>768.9636752136753</v>
      </c>
      <c r="M32" s="63">
        <f t="shared" si="7"/>
        <v>30</v>
      </c>
      <c r="N32" s="60" t="s">
        <v>80</v>
      </c>
      <c r="O32" s="62">
        <f t="shared" si="8"/>
        <v>0</v>
      </c>
      <c r="P32" s="63">
        <f t="shared" si="9"/>
        <v>29</v>
      </c>
      <c r="Q32" s="64">
        <f t="shared" si="10"/>
        <v>768.9636752136753</v>
      </c>
      <c r="R32" s="63">
        <f t="shared" si="11"/>
        <v>30</v>
      </c>
      <c r="S32" s="52"/>
      <c r="T32" s="54"/>
      <c r="U32" s="51"/>
    </row>
    <row r="33" spans="1:21" s="56" customFormat="1" ht="24.75" customHeight="1">
      <c r="A33" s="51"/>
      <c r="B33" s="52"/>
      <c r="C33" s="74"/>
      <c r="D33" s="20"/>
      <c r="E33" s="53"/>
      <c r="F33" s="52"/>
      <c r="G33" s="54"/>
      <c r="H33" s="51"/>
      <c r="I33" s="52"/>
      <c r="J33" s="54"/>
      <c r="K33" s="51"/>
      <c r="L33" s="55"/>
      <c r="M33" s="51"/>
      <c r="N33" s="52"/>
      <c r="O33" s="54"/>
      <c r="P33" s="51"/>
      <c r="Q33" s="55"/>
      <c r="R33" s="51"/>
      <c r="S33" s="52"/>
      <c r="T33" s="54"/>
      <c r="U33" s="51"/>
    </row>
    <row r="34" spans="1:21" s="56" customFormat="1" ht="24.75" customHeight="1">
      <c r="A34" s="51"/>
      <c r="B34" s="52"/>
      <c r="C34" s="75"/>
      <c r="D34" s="20"/>
      <c r="E34" s="53"/>
      <c r="F34" s="52"/>
      <c r="G34" s="54"/>
      <c r="H34" s="51"/>
      <c r="I34" s="52"/>
      <c r="J34" s="54"/>
      <c r="K34" s="51"/>
      <c r="L34" s="55"/>
      <c r="M34" s="51"/>
      <c r="N34" s="52"/>
      <c r="O34" s="54"/>
      <c r="P34" s="51"/>
      <c r="Q34" s="55"/>
      <c r="R34" s="51"/>
      <c r="S34" s="52"/>
      <c r="T34" s="54"/>
      <c r="U34" s="51"/>
    </row>
    <row r="35" spans="1:21" s="56" customFormat="1" ht="24.75" customHeight="1">
      <c r="A35" s="51"/>
      <c r="B35" s="52"/>
      <c r="C35" s="75"/>
      <c r="D35" s="20"/>
      <c r="E35" s="53"/>
      <c r="F35" s="52"/>
      <c r="G35" s="54"/>
      <c r="H35" s="51"/>
      <c r="I35" s="52"/>
      <c r="J35" s="54"/>
      <c r="K35" s="51"/>
      <c r="L35" s="55"/>
      <c r="M35" s="51"/>
      <c r="N35" s="52"/>
      <c r="O35" s="54"/>
      <c r="P35" s="51"/>
      <c r="Q35" s="55"/>
      <c r="R35" s="51"/>
      <c r="S35" s="52"/>
      <c r="T35" s="54"/>
      <c r="U35" s="51"/>
    </row>
    <row r="36" spans="1:21" s="56" customFormat="1" ht="24.75" customHeight="1">
      <c r="A36" s="51"/>
      <c r="B36" s="52"/>
      <c r="C36" s="75"/>
      <c r="D36" s="20"/>
      <c r="E36" s="53"/>
      <c r="F36" s="52"/>
      <c r="G36" s="54"/>
      <c r="H36" s="51"/>
      <c r="I36" s="52"/>
      <c r="J36" s="54"/>
      <c r="K36" s="51"/>
      <c r="L36" s="55"/>
      <c r="M36" s="51"/>
      <c r="N36" s="52"/>
      <c r="O36" s="54"/>
      <c r="P36" s="51"/>
      <c r="Q36" s="55"/>
      <c r="R36" s="51"/>
      <c r="S36" s="52"/>
      <c r="T36" s="54"/>
      <c r="U36" s="51"/>
    </row>
    <row r="37" spans="1:21" s="56" customFormat="1" ht="24.75" customHeight="1">
      <c r="A37" s="51"/>
      <c r="B37" s="52"/>
      <c r="C37" s="75"/>
      <c r="D37" s="20"/>
      <c r="E37" s="53"/>
      <c r="F37" s="52"/>
      <c r="G37" s="54"/>
      <c r="H37" s="51"/>
      <c r="I37" s="52"/>
      <c r="J37" s="54"/>
      <c r="K37" s="51"/>
      <c r="L37" s="55"/>
      <c r="M37" s="51"/>
      <c r="N37" s="52"/>
      <c r="O37" s="54"/>
      <c r="P37" s="51"/>
      <c r="Q37" s="55"/>
      <c r="R37" s="51"/>
      <c r="S37" s="52"/>
      <c r="T37" s="54"/>
      <c r="U37" s="51"/>
    </row>
    <row r="38" spans="1:21" s="56" customFormat="1" ht="24.75" customHeight="1" thickBot="1">
      <c r="A38" s="51"/>
      <c r="B38" s="52"/>
      <c r="C38" s="75"/>
      <c r="D38" s="20"/>
      <c r="E38" s="53"/>
      <c r="F38" s="52"/>
      <c r="G38" s="54"/>
      <c r="H38" s="51"/>
      <c r="I38" s="52"/>
      <c r="J38" s="54"/>
      <c r="K38" s="51"/>
      <c r="L38" s="55"/>
      <c r="M38" s="51"/>
      <c r="N38" s="52"/>
      <c r="O38" s="54"/>
      <c r="P38" s="51"/>
      <c r="Q38" s="55"/>
      <c r="R38" s="51"/>
      <c r="S38" s="52"/>
      <c r="T38" s="54"/>
      <c r="U38" s="51"/>
    </row>
    <row r="39" spans="1:21" s="29" customFormat="1" ht="18.75" customHeight="1" hidden="1">
      <c r="A39" s="42">
        <f aca="true" t="shared" si="14" ref="A39:A52">RANK(E39,$E$3:$E$52,0)</f>
        <v>31</v>
      </c>
      <c r="B39" s="43">
        <v>37</v>
      </c>
      <c r="C39" s="44"/>
      <c r="D39" s="44"/>
      <c r="E39" s="46">
        <f aca="true" t="shared" si="15" ref="E39:E52">Q39+T39</f>
        <v>0</v>
      </c>
      <c r="F39" s="47" t="s">
        <v>14</v>
      </c>
      <c r="G39" s="48">
        <f aca="true" t="shared" si="16" ref="G39:G52">IF(OR(F39="NKL",F39="ABS"),0,IF(ABS(F39)&gt;=(StE1+ABS(MAX($F$3:$F$52))),1,1000*(StE1-ABS(F39)+ABS(MAX($F$3:$F$52)))/StE1))</f>
        <v>0</v>
      </c>
      <c r="H39" s="49">
        <f aca="true" t="shared" si="17" ref="H39:H52">RANK(G39,$G$3:$G$52,0)</f>
        <v>31</v>
      </c>
      <c r="I39" s="45" t="s">
        <v>14</v>
      </c>
      <c r="J39" s="48">
        <f aca="true" t="shared" si="18" ref="J39:J52">IF(OR(I39="NKL",I39="ABS"),0,IF(ABS(I39)&gt;=(StE2+ABS(MAX($I$3:$I$52))),1,1000*(StE2-ABS(I39)+ABS(MAX($I$3:$I$52)))/StE2))</f>
        <v>0</v>
      </c>
      <c r="K39" s="49">
        <f aca="true" t="shared" si="19" ref="K39:K52">RANK(J39,$J$3:$J$52,0)</f>
        <v>31</v>
      </c>
      <c r="L39" s="50">
        <f aca="true" t="shared" si="20" ref="L39:L52">G39+J39</f>
        <v>0</v>
      </c>
      <c r="M39" s="49">
        <f aca="true" t="shared" si="21" ref="M39:M52">RANK(L39,$L$3:$L$52,0)</f>
        <v>31</v>
      </c>
      <c r="N39" s="45" t="s">
        <v>14</v>
      </c>
      <c r="O39" s="48">
        <f aca="true" t="shared" si="22" ref="O39:O52">IF(OR(N39="NKL",N39="ABS"),0,IF(ABS(N39)&gt;=(StE3+ABS(MAX($N$3:$N$52))),1,1000*(StE3-ABS(N39)+ABS(MAX($N$3:$N$52)))/StE3))</f>
        <v>0</v>
      </c>
      <c r="P39" s="49">
        <f aca="true" t="shared" si="23" ref="P39:P52">RANK(O39,$O$3:$O$52,0)</f>
        <v>29</v>
      </c>
      <c r="Q39" s="50">
        <f aca="true" t="shared" si="24" ref="Q39:Q52">L39+O39</f>
        <v>0</v>
      </c>
      <c r="R39" s="49">
        <f aca="true" t="shared" si="25" ref="R39:R52">RANK(Q39,$Q$3:$Q$52,0)</f>
        <v>31</v>
      </c>
      <c r="S39" s="45" t="s">
        <v>14</v>
      </c>
      <c r="T39" s="48">
        <f aca="true" t="shared" si="26" ref="T39:T52">IF(OR(S39="NKL",S39="ABS"),0,IF(ABS(S39)&gt;=(StE4+ABS(MAX($S$3:$S$52))),1,1000*(StE4-ABS(S39)+ABS(MAX($S$3:$S$52)))/StE4))</f>
        <v>0</v>
      </c>
      <c r="U39" s="49">
        <f aca="true" t="shared" si="27" ref="U39:U52">RANK(T39,$T$3:$T$52,0)</f>
        <v>1</v>
      </c>
    </row>
    <row r="40" spans="1:21" s="29" customFormat="1" ht="18.75" customHeight="1" hidden="1">
      <c r="A40" s="33">
        <f t="shared" si="14"/>
        <v>31</v>
      </c>
      <c r="B40" s="11">
        <v>38</v>
      </c>
      <c r="C40" s="13"/>
      <c r="D40" s="13"/>
      <c r="E40" s="37">
        <f t="shared" si="15"/>
        <v>0</v>
      </c>
      <c r="F40" s="36" t="s">
        <v>14</v>
      </c>
      <c r="G40" s="26">
        <f t="shared" si="16"/>
        <v>0</v>
      </c>
      <c r="H40" s="27">
        <f t="shared" si="17"/>
        <v>31</v>
      </c>
      <c r="I40" s="12" t="s">
        <v>14</v>
      </c>
      <c r="J40" s="26">
        <f t="shared" si="18"/>
        <v>0</v>
      </c>
      <c r="K40" s="27">
        <f t="shared" si="19"/>
        <v>31</v>
      </c>
      <c r="L40" s="34">
        <f t="shared" si="20"/>
        <v>0</v>
      </c>
      <c r="M40" s="27">
        <f t="shared" si="21"/>
        <v>31</v>
      </c>
      <c r="N40" s="12" t="s">
        <v>14</v>
      </c>
      <c r="O40" s="26">
        <f t="shared" si="22"/>
        <v>0</v>
      </c>
      <c r="P40" s="27">
        <f t="shared" si="23"/>
        <v>29</v>
      </c>
      <c r="Q40" s="34">
        <f t="shared" si="24"/>
        <v>0</v>
      </c>
      <c r="R40" s="27">
        <f t="shared" si="25"/>
        <v>31</v>
      </c>
      <c r="S40" s="12" t="s">
        <v>14</v>
      </c>
      <c r="T40" s="26">
        <f t="shared" si="26"/>
        <v>0</v>
      </c>
      <c r="U40" s="27">
        <f t="shared" si="27"/>
        <v>1</v>
      </c>
    </row>
    <row r="41" spans="1:21" s="29" customFormat="1" ht="18.75" customHeight="1" hidden="1">
      <c r="A41" s="33">
        <f t="shared" si="14"/>
        <v>31</v>
      </c>
      <c r="B41" s="11">
        <v>39</v>
      </c>
      <c r="C41" s="13"/>
      <c r="D41" s="13"/>
      <c r="E41" s="37">
        <f t="shared" si="15"/>
        <v>0</v>
      </c>
      <c r="F41" s="36" t="s">
        <v>14</v>
      </c>
      <c r="G41" s="26">
        <f t="shared" si="16"/>
        <v>0</v>
      </c>
      <c r="H41" s="27">
        <f t="shared" si="17"/>
        <v>31</v>
      </c>
      <c r="I41" s="12" t="s">
        <v>14</v>
      </c>
      <c r="J41" s="26">
        <f t="shared" si="18"/>
        <v>0</v>
      </c>
      <c r="K41" s="27">
        <f t="shared" si="19"/>
        <v>31</v>
      </c>
      <c r="L41" s="34">
        <f t="shared" si="20"/>
        <v>0</v>
      </c>
      <c r="M41" s="27">
        <f t="shared" si="21"/>
        <v>31</v>
      </c>
      <c r="N41" s="12" t="s">
        <v>14</v>
      </c>
      <c r="O41" s="26">
        <f t="shared" si="22"/>
        <v>0</v>
      </c>
      <c r="P41" s="27">
        <f t="shared" si="23"/>
        <v>29</v>
      </c>
      <c r="Q41" s="34">
        <f t="shared" si="24"/>
        <v>0</v>
      </c>
      <c r="R41" s="27">
        <f t="shared" si="25"/>
        <v>31</v>
      </c>
      <c r="S41" s="12" t="s">
        <v>14</v>
      </c>
      <c r="T41" s="26">
        <f t="shared" si="26"/>
        <v>0</v>
      </c>
      <c r="U41" s="27">
        <f t="shared" si="27"/>
        <v>1</v>
      </c>
    </row>
    <row r="42" spans="1:21" s="29" customFormat="1" ht="18.75" customHeight="1" hidden="1">
      <c r="A42" s="33">
        <f t="shared" si="14"/>
        <v>31</v>
      </c>
      <c r="B42" s="11">
        <v>40</v>
      </c>
      <c r="C42" s="13"/>
      <c r="D42" s="13"/>
      <c r="E42" s="37">
        <f t="shared" si="15"/>
        <v>0</v>
      </c>
      <c r="F42" s="36" t="s">
        <v>14</v>
      </c>
      <c r="G42" s="26">
        <f t="shared" si="16"/>
        <v>0</v>
      </c>
      <c r="H42" s="27">
        <f t="shared" si="17"/>
        <v>31</v>
      </c>
      <c r="I42" s="12" t="s">
        <v>14</v>
      </c>
      <c r="J42" s="26">
        <f t="shared" si="18"/>
        <v>0</v>
      </c>
      <c r="K42" s="27">
        <f t="shared" si="19"/>
        <v>31</v>
      </c>
      <c r="L42" s="34">
        <f t="shared" si="20"/>
        <v>0</v>
      </c>
      <c r="M42" s="27">
        <f t="shared" si="21"/>
        <v>31</v>
      </c>
      <c r="N42" s="12" t="s">
        <v>14</v>
      </c>
      <c r="O42" s="26">
        <f t="shared" si="22"/>
        <v>0</v>
      </c>
      <c r="P42" s="27">
        <f t="shared" si="23"/>
        <v>29</v>
      </c>
      <c r="Q42" s="34">
        <f t="shared" si="24"/>
        <v>0</v>
      </c>
      <c r="R42" s="27">
        <f t="shared" si="25"/>
        <v>31</v>
      </c>
      <c r="S42" s="12" t="s">
        <v>14</v>
      </c>
      <c r="T42" s="26">
        <f t="shared" si="26"/>
        <v>0</v>
      </c>
      <c r="U42" s="27">
        <f t="shared" si="27"/>
        <v>1</v>
      </c>
    </row>
    <row r="43" spans="1:21" s="29" customFormat="1" ht="18.75" customHeight="1" hidden="1">
      <c r="A43" s="33">
        <f t="shared" si="14"/>
        <v>31</v>
      </c>
      <c r="B43" s="11">
        <v>41</v>
      </c>
      <c r="C43" s="13"/>
      <c r="D43" s="13"/>
      <c r="E43" s="37">
        <f t="shared" si="15"/>
        <v>0</v>
      </c>
      <c r="F43" s="36" t="s">
        <v>14</v>
      </c>
      <c r="G43" s="26">
        <f t="shared" si="16"/>
        <v>0</v>
      </c>
      <c r="H43" s="27">
        <f t="shared" si="17"/>
        <v>31</v>
      </c>
      <c r="I43" s="12" t="s">
        <v>14</v>
      </c>
      <c r="J43" s="26">
        <f t="shared" si="18"/>
        <v>0</v>
      </c>
      <c r="K43" s="27">
        <f t="shared" si="19"/>
        <v>31</v>
      </c>
      <c r="L43" s="34">
        <f t="shared" si="20"/>
        <v>0</v>
      </c>
      <c r="M43" s="27">
        <f t="shared" si="21"/>
        <v>31</v>
      </c>
      <c r="N43" s="12" t="s">
        <v>14</v>
      </c>
      <c r="O43" s="26">
        <f t="shared" si="22"/>
        <v>0</v>
      </c>
      <c r="P43" s="27">
        <f t="shared" si="23"/>
        <v>29</v>
      </c>
      <c r="Q43" s="34">
        <f t="shared" si="24"/>
        <v>0</v>
      </c>
      <c r="R43" s="27">
        <f t="shared" si="25"/>
        <v>31</v>
      </c>
      <c r="S43" s="12" t="s">
        <v>14</v>
      </c>
      <c r="T43" s="26">
        <f t="shared" si="26"/>
        <v>0</v>
      </c>
      <c r="U43" s="27">
        <f t="shared" si="27"/>
        <v>1</v>
      </c>
    </row>
    <row r="44" spans="1:21" s="29" customFormat="1" ht="18.75" customHeight="1" hidden="1">
      <c r="A44" s="33">
        <f t="shared" si="14"/>
        <v>31</v>
      </c>
      <c r="B44" s="11">
        <v>42</v>
      </c>
      <c r="C44" s="13"/>
      <c r="D44" s="13"/>
      <c r="E44" s="37">
        <f t="shared" si="15"/>
        <v>0</v>
      </c>
      <c r="F44" s="36" t="s">
        <v>14</v>
      </c>
      <c r="G44" s="26">
        <f t="shared" si="16"/>
        <v>0</v>
      </c>
      <c r="H44" s="27">
        <f t="shared" si="17"/>
        <v>31</v>
      </c>
      <c r="I44" s="12" t="s">
        <v>14</v>
      </c>
      <c r="J44" s="26">
        <f t="shared" si="18"/>
        <v>0</v>
      </c>
      <c r="K44" s="27">
        <f t="shared" si="19"/>
        <v>31</v>
      </c>
      <c r="L44" s="34">
        <f t="shared" si="20"/>
        <v>0</v>
      </c>
      <c r="M44" s="27">
        <f t="shared" si="21"/>
        <v>31</v>
      </c>
      <c r="N44" s="12" t="s">
        <v>14</v>
      </c>
      <c r="O44" s="26">
        <f t="shared" si="22"/>
        <v>0</v>
      </c>
      <c r="P44" s="27">
        <f t="shared" si="23"/>
        <v>29</v>
      </c>
      <c r="Q44" s="34">
        <f t="shared" si="24"/>
        <v>0</v>
      </c>
      <c r="R44" s="27">
        <f t="shared" si="25"/>
        <v>31</v>
      </c>
      <c r="S44" s="12" t="s">
        <v>14</v>
      </c>
      <c r="T44" s="26">
        <f t="shared" si="26"/>
        <v>0</v>
      </c>
      <c r="U44" s="27">
        <f t="shared" si="27"/>
        <v>1</v>
      </c>
    </row>
    <row r="45" spans="1:21" s="29" customFormat="1" ht="18.75" customHeight="1" hidden="1">
      <c r="A45" s="33">
        <f t="shared" si="14"/>
        <v>31</v>
      </c>
      <c r="B45" s="11">
        <v>43</v>
      </c>
      <c r="C45" s="13"/>
      <c r="D45" s="13"/>
      <c r="E45" s="37">
        <f t="shared" si="15"/>
        <v>0</v>
      </c>
      <c r="F45" s="36" t="s">
        <v>14</v>
      </c>
      <c r="G45" s="26">
        <f t="shared" si="16"/>
        <v>0</v>
      </c>
      <c r="H45" s="27">
        <f t="shared" si="17"/>
        <v>31</v>
      </c>
      <c r="I45" s="12" t="s">
        <v>14</v>
      </c>
      <c r="J45" s="26">
        <f t="shared" si="18"/>
        <v>0</v>
      </c>
      <c r="K45" s="27">
        <f t="shared" si="19"/>
        <v>31</v>
      </c>
      <c r="L45" s="34">
        <f t="shared" si="20"/>
        <v>0</v>
      </c>
      <c r="M45" s="27">
        <f t="shared" si="21"/>
        <v>31</v>
      </c>
      <c r="N45" s="12" t="s">
        <v>14</v>
      </c>
      <c r="O45" s="26">
        <f t="shared" si="22"/>
        <v>0</v>
      </c>
      <c r="P45" s="27">
        <f t="shared" si="23"/>
        <v>29</v>
      </c>
      <c r="Q45" s="34">
        <f t="shared" si="24"/>
        <v>0</v>
      </c>
      <c r="R45" s="27">
        <f t="shared" si="25"/>
        <v>31</v>
      </c>
      <c r="S45" s="12" t="s">
        <v>14</v>
      </c>
      <c r="T45" s="26">
        <f t="shared" si="26"/>
        <v>0</v>
      </c>
      <c r="U45" s="27">
        <f t="shared" si="27"/>
        <v>1</v>
      </c>
    </row>
    <row r="46" spans="1:21" s="29" customFormat="1" ht="18.75" customHeight="1" hidden="1">
      <c r="A46" s="33">
        <f t="shared" si="14"/>
        <v>31</v>
      </c>
      <c r="B46" s="11">
        <v>44</v>
      </c>
      <c r="C46" s="13"/>
      <c r="D46" s="13"/>
      <c r="E46" s="37">
        <f t="shared" si="15"/>
        <v>0</v>
      </c>
      <c r="F46" s="36" t="s">
        <v>14</v>
      </c>
      <c r="G46" s="26">
        <f t="shared" si="16"/>
        <v>0</v>
      </c>
      <c r="H46" s="27">
        <f t="shared" si="17"/>
        <v>31</v>
      </c>
      <c r="I46" s="12" t="s">
        <v>14</v>
      </c>
      <c r="J46" s="26">
        <f t="shared" si="18"/>
        <v>0</v>
      </c>
      <c r="K46" s="27">
        <f t="shared" si="19"/>
        <v>31</v>
      </c>
      <c r="L46" s="34">
        <f t="shared" si="20"/>
        <v>0</v>
      </c>
      <c r="M46" s="27">
        <f t="shared" si="21"/>
        <v>31</v>
      </c>
      <c r="N46" s="12" t="s">
        <v>14</v>
      </c>
      <c r="O46" s="26">
        <f t="shared" si="22"/>
        <v>0</v>
      </c>
      <c r="P46" s="27">
        <f t="shared" si="23"/>
        <v>29</v>
      </c>
      <c r="Q46" s="34">
        <f t="shared" si="24"/>
        <v>0</v>
      </c>
      <c r="R46" s="27">
        <f t="shared" si="25"/>
        <v>31</v>
      </c>
      <c r="S46" s="12" t="s">
        <v>14</v>
      </c>
      <c r="T46" s="26">
        <f t="shared" si="26"/>
        <v>0</v>
      </c>
      <c r="U46" s="27">
        <f t="shared" si="27"/>
        <v>1</v>
      </c>
    </row>
    <row r="47" spans="1:21" s="29" customFormat="1" ht="18.75" customHeight="1" hidden="1">
      <c r="A47" s="33">
        <f t="shared" si="14"/>
        <v>31</v>
      </c>
      <c r="B47" s="11">
        <v>45</v>
      </c>
      <c r="C47" s="13"/>
      <c r="D47" s="13"/>
      <c r="E47" s="37">
        <f t="shared" si="15"/>
        <v>0</v>
      </c>
      <c r="F47" s="36" t="s">
        <v>14</v>
      </c>
      <c r="G47" s="26">
        <f t="shared" si="16"/>
        <v>0</v>
      </c>
      <c r="H47" s="27">
        <f t="shared" si="17"/>
        <v>31</v>
      </c>
      <c r="I47" s="12" t="s">
        <v>14</v>
      </c>
      <c r="J47" s="26">
        <f t="shared" si="18"/>
        <v>0</v>
      </c>
      <c r="K47" s="27">
        <f t="shared" si="19"/>
        <v>31</v>
      </c>
      <c r="L47" s="34">
        <f t="shared" si="20"/>
        <v>0</v>
      </c>
      <c r="M47" s="27">
        <f t="shared" si="21"/>
        <v>31</v>
      </c>
      <c r="N47" s="12" t="s">
        <v>14</v>
      </c>
      <c r="O47" s="26">
        <f t="shared" si="22"/>
        <v>0</v>
      </c>
      <c r="P47" s="27">
        <f t="shared" si="23"/>
        <v>29</v>
      </c>
      <c r="Q47" s="34">
        <f t="shared" si="24"/>
        <v>0</v>
      </c>
      <c r="R47" s="27">
        <f t="shared" si="25"/>
        <v>31</v>
      </c>
      <c r="S47" s="12" t="s">
        <v>14</v>
      </c>
      <c r="T47" s="26">
        <f t="shared" si="26"/>
        <v>0</v>
      </c>
      <c r="U47" s="27">
        <f t="shared" si="27"/>
        <v>1</v>
      </c>
    </row>
    <row r="48" spans="1:21" s="29" customFormat="1" ht="18.75" customHeight="1" hidden="1">
      <c r="A48" s="33">
        <f t="shared" si="14"/>
        <v>31</v>
      </c>
      <c r="B48" s="11">
        <v>46</v>
      </c>
      <c r="C48" s="13"/>
      <c r="D48" s="13"/>
      <c r="E48" s="37">
        <f t="shared" si="15"/>
        <v>0</v>
      </c>
      <c r="F48" s="36" t="s">
        <v>14</v>
      </c>
      <c r="G48" s="26">
        <f t="shared" si="16"/>
        <v>0</v>
      </c>
      <c r="H48" s="27">
        <f t="shared" si="17"/>
        <v>31</v>
      </c>
      <c r="I48" s="12" t="s">
        <v>14</v>
      </c>
      <c r="J48" s="26">
        <f t="shared" si="18"/>
        <v>0</v>
      </c>
      <c r="K48" s="27">
        <f t="shared" si="19"/>
        <v>31</v>
      </c>
      <c r="L48" s="34">
        <f t="shared" si="20"/>
        <v>0</v>
      </c>
      <c r="M48" s="27">
        <f t="shared" si="21"/>
        <v>31</v>
      </c>
      <c r="N48" s="12" t="s">
        <v>14</v>
      </c>
      <c r="O48" s="26">
        <f t="shared" si="22"/>
        <v>0</v>
      </c>
      <c r="P48" s="27">
        <f t="shared" si="23"/>
        <v>29</v>
      </c>
      <c r="Q48" s="34">
        <f t="shared" si="24"/>
        <v>0</v>
      </c>
      <c r="R48" s="27">
        <f t="shared" si="25"/>
        <v>31</v>
      </c>
      <c r="S48" s="12" t="s">
        <v>14</v>
      </c>
      <c r="T48" s="26">
        <f t="shared" si="26"/>
        <v>0</v>
      </c>
      <c r="U48" s="27">
        <f t="shared" si="27"/>
        <v>1</v>
      </c>
    </row>
    <row r="49" spans="1:21" s="29" customFormat="1" ht="18.75" customHeight="1" hidden="1">
      <c r="A49" s="33">
        <f t="shared" si="14"/>
        <v>31</v>
      </c>
      <c r="B49" s="11">
        <v>47</v>
      </c>
      <c r="C49" s="13"/>
      <c r="D49" s="13"/>
      <c r="E49" s="37">
        <f t="shared" si="15"/>
        <v>0</v>
      </c>
      <c r="F49" s="36" t="s">
        <v>14</v>
      </c>
      <c r="G49" s="26">
        <f t="shared" si="16"/>
        <v>0</v>
      </c>
      <c r="H49" s="27">
        <f t="shared" si="17"/>
        <v>31</v>
      </c>
      <c r="I49" s="12" t="s">
        <v>14</v>
      </c>
      <c r="J49" s="26">
        <f t="shared" si="18"/>
        <v>0</v>
      </c>
      <c r="K49" s="27">
        <f t="shared" si="19"/>
        <v>31</v>
      </c>
      <c r="L49" s="34">
        <f t="shared" si="20"/>
        <v>0</v>
      </c>
      <c r="M49" s="27">
        <f t="shared" si="21"/>
        <v>31</v>
      </c>
      <c r="N49" s="12" t="s">
        <v>14</v>
      </c>
      <c r="O49" s="26">
        <f t="shared" si="22"/>
        <v>0</v>
      </c>
      <c r="P49" s="27">
        <f t="shared" si="23"/>
        <v>29</v>
      </c>
      <c r="Q49" s="34">
        <f t="shared" si="24"/>
        <v>0</v>
      </c>
      <c r="R49" s="27">
        <f t="shared" si="25"/>
        <v>31</v>
      </c>
      <c r="S49" s="12" t="s">
        <v>14</v>
      </c>
      <c r="T49" s="26">
        <f t="shared" si="26"/>
        <v>0</v>
      </c>
      <c r="U49" s="27">
        <f t="shared" si="27"/>
        <v>1</v>
      </c>
    </row>
    <row r="50" spans="1:21" s="29" customFormat="1" ht="18.75" customHeight="1" hidden="1">
      <c r="A50" s="33">
        <f t="shared" si="14"/>
        <v>31</v>
      </c>
      <c r="B50" s="11">
        <v>48</v>
      </c>
      <c r="C50" s="13"/>
      <c r="D50" s="13"/>
      <c r="E50" s="37">
        <f t="shared" si="15"/>
        <v>0</v>
      </c>
      <c r="F50" s="36" t="s">
        <v>14</v>
      </c>
      <c r="G50" s="26">
        <f t="shared" si="16"/>
        <v>0</v>
      </c>
      <c r="H50" s="27">
        <f t="shared" si="17"/>
        <v>31</v>
      </c>
      <c r="I50" s="12" t="s">
        <v>14</v>
      </c>
      <c r="J50" s="26">
        <f t="shared" si="18"/>
        <v>0</v>
      </c>
      <c r="K50" s="27">
        <f t="shared" si="19"/>
        <v>31</v>
      </c>
      <c r="L50" s="34">
        <f t="shared" si="20"/>
        <v>0</v>
      </c>
      <c r="M50" s="27">
        <f t="shared" si="21"/>
        <v>31</v>
      </c>
      <c r="N50" s="12" t="s">
        <v>14</v>
      </c>
      <c r="O50" s="26">
        <f t="shared" si="22"/>
        <v>0</v>
      </c>
      <c r="P50" s="27">
        <f t="shared" si="23"/>
        <v>29</v>
      </c>
      <c r="Q50" s="34">
        <f t="shared" si="24"/>
        <v>0</v>
      </c>
      <c r="R50" s="27">
        <f t="shared" si="25"/>
        <v>31</v>
      </c>
      <c r="S50" s="12" t="s">
        <v>14</v>
      </c>
      <c r="T50" s="26">
        <f t="shared" si="26"/>
        <v>0</v>
      </c>
      <c r="U50" s="27">
        <f t="shared" si="27"/>
        <v>1</v>
      </c>
    </row>
    <row r="51" spans="1:21" s="29" customFormat="1" ht="18.75" customHeight="1" hidden="1">
      <c r="A51" s="33">
        <f t="shared" si="14"/>
        <v>31</v>
      </c>
      <c r="B51" s="11">
        <v>49</v>
      </c>
      <c r="C51" s="13"/>
      <c r="D51" s="13"/>
      <c r="E51" s="37">
        <f t="shared" si="15"/>
        <v>0</v>
      </c>
      <c r="F51" s="36" t="s">
        <v>14</v>
      </c>
      <c r="G51" s="26">
        <f t="shared" si="16"/>
        <v>0</v>
      </c>
      <c r="H51" s="27">
        <f t="shared" si="17"/>
        <v>31</v>
      </c>
      <c r="I51" s="12" t="s">
        <v>14</v>
      </c>
      <c r="J51" s="26">
        <f t="shared" si="18"/>
        <v>0</v>
      </c>
      <c r="K51" s="27">
        <f t="shared" si="19"/>
        <v>31</v>
      </c>
      <c r="L51" s="34">
        <f t="shared" si="20"/>
        <v>0</v>
      </c>
      <c r="M51" s="27">
        <f t="shared" si="21"/>
        <v>31</v>
      </c>
      <c r="N51" s="12" t="s">
        <v>14</v>
      </c>
      <c r="O51" s="26">
        <f t="shared" si="22"/>
        <v>0</v>
      </c>
      <c r="P51" s="27">
        <f t="shared" si="23"/>
        <v>29</v>
      </c>
      <c r="Q51" s="34">
        <f t="shared" si="24"/>
        <v>0</v>
      </c>
      <c r="R51" s="27">
        <f t="shared" si="25"/>
        <v>31</v>
      </c>
      <c r="S51" s="12" t="s">
        <v>14</v>
      </c>
      <c r="T51" s="26">
        <f t="shared" si="26"/>
        <v>0</v>
      </c>
      <c r="U51" s="27">
        <f t="shared" si="27"/>
        <v>1</v>
      </c>
    </row>
    <row r="52" spans="1:21" s="29" customFormat="1" ht="18.75" customHeight="1" hidden="1" thickBot="1">
      <c r="A52" s="33">
        <f t="shared" si="14"/>
        <v>31</v>
      </c>
      <c r="B52" s="11">
        <v>50</v>
      </c>
      <c r="C52" s="13"/>
      <c r="D52" s="13"/>
      <c r="E52" s="38">
        <f t="shared" si="15"/>
        <v>0</v>
      </c>
      <c r="F52" s="36" t="s">
        <v>14</v>
      </c>
      <c r="G52" s="26">
        <f t="shared" si="16"/>
        <v>0</v>
      </c>
      <c r="H52" s="27">
        <f t="shared" si="17"/>
        <v>31</v>
      </c>
      <c r="I52" s="12" t="s">
        <v>14</v>
      </c>
      <c r="J52" s="26">
        <f t="shared" si="18"/>
        <v>0</v>
      </c>
      <c r="K52" s="27">
        <f t="shared" si="19"/>
        <v>31</v>
      </c>
      <c r="L52" s="34">
        <f t="shared" si="20"/>
        <v>0</v>
      </c>
      <c r="M52" s="27">
        <f t="shared" si="21"/>
        <v>31</v>
      </c>
      <c r="N52" s="12" t="s">
        <v>14</v>
      </c>
      <c r="O52" s="26">
        <f t="shared" si="22"/>
        <v>0</v>
      </c>
      <c r="P52" s="27">
        <f t="shared" si="23"/>
        <v>29</v>
      </c>
      <c r="Q52" s="34">
        <f t="shared" si="24"/>
        <v>0</v>
      </c>
      <c r="R52" s="27">
        <f t="shared" si="25"/>
        <v>31</v>
      </c>
      <c r="S52" s="12" t="s">
        <v>14</v>
      </c>
      <c r="T52" s="26">
        <f t="shared" si="26"/>
        <v>0</v>
      </c>
      <c r="U52" s="27">
        <f t="shared" si="27"/>
        <v>1</v>
      </c>
    </row>
    <row r="53" spans="1:21" s="29" customFormat="1" ht="12.75">
      <c r="A53" s="14"/>
      <c r="B53" s="14"/>
      <c r="C53" s="15"/>
      <c r="D53" s="15"/>
      <c r="E53" s="14"/>
      <c r="F53" s="14"/>
      <c r="G53" s="16"/>
      <c r="H53" s="17"/>
      <c r="I53" s="14"/>
      <c r="J53" s="14"/>
      <c r="K53" s="17"/>
      <c r="L53" s="14"/>
      <c r="M53" s="17"/>
      <c r="N53" s="14"/>
      <c r="O53" s="14"/>
      <c r="P53" s="17"/>
      <c r="Q53" s="14"/>
      <c r="R53" s="17"/>
      <c r="S53" s="14"/>
      <c r="T53" s="14"/>
      <c r="U53" s="17"/>
    </row>
    <row r="54" spans="1:21" s="29" customFormat="1" ht="12.75">
      <c r="A54" s="18"/>
      <c r="B54" s="18"/>
      <c r="C54" s="18"/>
      <c r="D54" s="19"/>
      <c r="E54" s="21"/>
      <c r="F54" s="24" t="s">
        <v>16</v>
      </c>
      <c r="G54" s="30">
        <f>16*90</f>
        <v>1440</v>
      </c>
      <c r="H54" s="23"/>
      <c r="I54" s="24" t="s">
        <v>15</v>
      </c>
      <c r="J54" s="30">
        <f>13*90</f>
        <v>1170</v>
      </c>
      <c r="K54" s="23"/>
      <c r="L54" s="25"/>
      <c r="M54" s="23"/>
      <c r="N54" s="24" t="s">
        <v>17</v>
      </c>
      <c r="O54" s="30">
        <f>15*90+2*60</f>
        <v>1470</v>
      </c>
      <c r="P54" s="23"/>
      <c r="Q54" s="25"/>
      <c r="R54" s="23"/>
      <c r="S54" s="24" t="s">
        <v>18</v>
      </c>
      <c r="T54" s="30"/>
      <c r="U54" s="31"/>
    </row>
    <row r="55" spans="1:21" s="29" customFormat="1" ht="12.75">
      <c r="A55" s="18"/>
      <c r="B55" s="18"/>
      <c r="C55" s="19"/>
      <c r="D55" s="19"/>
      <c r="E55" s="21"/>
      <c r="F55" s="21"/>
      <c r="H55" s="23"/>
      <c r="I55" s="25"/>
      <c r="K55" s="23"/>
      <c r="L55" s="25"/>
      <c r="M55" s="23"/>
      <c r="N55" s="25"/>
      <c r="P55" s="23"/>
      <c r="Q55" s="25"/>
      <c r="R55" s="23"/>
      <c r="S55" s="25"/>
      <c r="U55" s="23"/>
    </row>
    <row r="56" spans="1:21" s="29" customFormat="1" ht="12.75">
      <c r="A56" s="18"/>
      <c r="B56" s="18"/>
      <c r="C56" s="19"/>
      <c r="D56" s="19"/>
      <c r="E56" s="21"/>
      <c r="F56" s="21"/>
      <c r="G56" s="22"/>
      <c r="H56" s="23"/>
      <c r="I56" s="21"/>
      <c r="J56" s="21"/>
      <c r="K56" s="23"/>
      <c r="L56" s="21"/>
      <c r="M56" s="23"/>
      <c r="N56" s="21"/>
      <c r="O56" s="21"/>
      <c r="P56" s="23"/>
      <c r="Q56" s="21"/>
      <c r="R56" s="23"/>
      <c r="S56" s="21"/>
      <c r="T56" s="21"/>
      <c r="U56" s="23"/>
    </row>
  </sheetData>
  <mergeCells count="5">
    <mergeCell ref="E1:E2"/>
    <mergeCell ref="D1:D2"/>
    <mergeCell ref="A1:A2"/>
    <mergeCell ref="B1:B2"/>
    <mergeCell ref="C1:C2"/>
  </mergeCells>
  <dataValidations count="1">
    <dataValidation type="custom" showErrorMessage="1" errorTitle="Błąd DANEJ" error="Dozwolone wartości dla tego pola to: &#10;1. Liczba UJEMNA &gt;-2500;&#10;2. NKL - dyskwalifikacja;&#10;3. ABS - nie wystartował;" sqref="S3:S52 N3:N52 I3:I52 F3:F52">
      <formula1>OR(AND(S3&lt;=0,S3&gt;=-2500),S3="nkl",S3="abs")</formula1>
    </dataValidation>
  </dataValidations>
  <printOptions horizontalCentered="1"/>
  <pageMargins left="0.1968503937007874" right="0.1968503937007874" top="0.7874015748031497" bottom="0.5905511811023623" header="0.3937007874015748" footer="0.5118110236220472"/>
  <pageSetup fitToHeight="1" fitToWidth="1" horizontalDpi="300" verticalDpi="300" orientation="portrait" paperSize="9" scale="75" r:id="rId1"/>
  <headerFooter alignWithMargins="0">
    <oddHeader>&amp;C&amp;"Times New Roman CE,Standardowy"&amp;14Wyniki kategorii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showGridLines="0" workbookViewId="0" topLeftCell="A1">
      <selection activeCell="H9" sqref="H9"/>
    </sheetView>
  </sheetViews>
  <sheetFormatPr defaultColWidth="9.00390625" defaultRowHeight="12.75"/>
  <cols>
    <col min="1" max="1" width="3.75390625" style="0" customWidth="1"/>
    <col min="2" max="2" width="3.625" style="0" customWidth="1"/>
    <col min="3" max="3" width="19.25390625" style="0" customWidth="1"/>
    <col min="4" max="4" width="18.375" style="0" customWidth="1"/>
    <col min="5" max="5" width="9.25390625" style="0" customWidth="1"/>
    <col min="6" max="6" width="5.125" style="0" customWidth="1"/>
    <col min="7" max="7" width="4.625" style="0" customWidth="1"/>
    <col min="8" max="8" width="3.25390625" style="0" customWidth="1"/>
    <col min="9" max="9" width="5.125" style="0" customWidth="1"/>
    <col min="10" max="10" width="4.625" style="0" customWidth="1"/>
    <col min="11" max="11" width="3.25390625" style="0" customWidth="1"/>
    <col min="12" max="12" width="4.625" style="0" customWidth="1"/>
    <col min="13" max="13" width="3.25390625" style="0" customWidth="1"/>
    <col min="14" max="14" width="5.125" style="0" customWidth="1"/>
    <col min="15" max="15" width="4.625" style="0" customWidth="1"/>
    <col min="16" max="16" width="3.25390625" style="0" customWidth="1"/>
    <col min="17" max="17" width="4.625" style="0" customWidth="1"/>
    <col min="18" max="18" width="3.25390625" style="0" customWidth="1"/>
    <col min="19" max="19" width="5.125" style="0" hidden="1" customWidth="1"/>
    <col min="20" max="20" width="4.625" style="0" hidden="1" customWidth="1"/>
    <col min="21" max="21" width="3.25390625" style="0" hidden="1" customWidth="1"/>
  </cols>
  <sheetData>
    <row r="1" spans="1:21" s="28" customFormat="1" ht="39.75" customHeight="1">
      <c r="A1" s="104" t="s">
        <v>12</v>
      </c>
      <c r="B1" s="100" t="s">
        <v>13</v>
      </c>
      <c r="C1" s="112" t="s">
        <v>0</v>
      </c>
      <c r="D1" s="109" t="s">
        <v>1</v>
      </c>
      <c r="E1" s="100" t="s">
        <v>19</v>
      </c>
      <c r="F1" s="35"/>
      <c r="G1" s="2" t="s">
        <v>2</v>
      </c>
      <c r="H1" s="3"/>
      <c r="I1" s="4"/>
      <c r="J1" s="2" t="s">
        <v>3</v>
      </c>
      <c r="K1" s="3"/>
      <c r="L1" s="1" t="s">
        <v>4</v>
      </c>
      <c r="M1" s="5" t="s">
        <v>4</v>
      </c>
      <c r="N1" s="4"/>
      <c r="O1" s="2" t="s">
        <v>9</v>
      </c>
      <c r="P1" s="3"/>
      <c r="Q1" s="1" t="s">
        <v>10</v>
      </c>
      <c r="R1" s="87" t="s">
        <v>10</v>
      </c>
      <c r="S1" s="86"/>
      <c r="T1" s="2" t="s">
        <v>11</v>
      </c>
      <c r="U1" s="3"/>
    </row>
    <row r="2" spans="1:21" s="28" customFormat="1" ht="24.75" customHeight="1" thickBot="1">
      <c r="A2" s="111"/>
      <c r="B2" s="108"/>
      <c r="C2" s="113"/>
      <c r="D2" s="110"/>
      <c r="E2" s="108"/>
      <c r="F2" s="89" t="s">
        <v>5</v>
      </c>
      <c r="G2" s="90" t="s">
        <v>6</v>
      </c>
      <c r="H2" s="91" t="s">
        <v>7</v>
      </c>
      <c r="I2" s="92" t="s">
        <v>5</v>
      </c>
      <c r="J2" s="90" t="s">
        <v>6</v>
      </c>
      <c r="K2" s="91" t="s">
        <v>7</v>
      </c>
      <c r="L2" s="93" t="s">
        <v>8</v>
      </c>
      <c r="M2" s="93" t="s">
        <v>7</v>
      </c>
      <c r="N2" s="92" t="s">
        <v>5</v>
      </c>
      <c r="O2" s="90" t="s">
        <v>6</v>
      </c>
      <c r="P2" s="91" t="s">
        <v>7</v>
      </c>
      <c r="Q2" s="93" t="s">
        <v>8</v>
      </c>
      <c r="R2" s="94" t="s">
        <v>7</v>
      </c>
      <c r="S2" s="6" t="s">
        <v>5</v>
      </c>
      <c r="T2" s="7" t="s">
        <v>6</v>
      </c>
      <c r="U2" s="8" t="s">
        <v>7</v>
      </c>
    </row>
    <row r="3" spans="1:21" s="29" customFormat="1" ht="25.5" customHeight="1">
      <c r="A3" s="78">
        <f>RANK(E3,$E$3:$E$51,0)</f>
        <v>1</v>
      </c>
      <c r="B3" s="79">
        <v>1</v>
      </c>
      <c r="C3" s="95" t="s">
        <v>22</v>
      </c>
      <c r="D3" s="95" t="s">
        <v>23</v>
      </c>
      <c r="E3" s="80">
        <f>Q3+T3</f>
        <v>2925.252525252525</v>
      </c>
      <c r="F3" s="79">
        <v>-347</v>
      </c>
      <c r="G3" s="96">
        <f>IF(OR(F3="NKL",F3="ABS"),0,IF(ABS(F3)&gt;=(StE1+ABS(MAX($F$3:$F$51))),1,1000*(StE1-ABS(F3)+ABS(MAX($F$3:$F$51)))/StE1))</f>
        <v>925.2525252525253</v>
      </c>
      <c r="H3" s="97">
        <f>RANK(G3,$G$3:$G$51,0)</f>
        <v>3</v>
      </c>
      <c r="I3" s="79">
        <v>-604</v>
      </c>
      <c r="J3" s="96">
        <f>IF(OR(I3="NKL",I3="ABS"),0,IF(ABS(I3)&gt;=(StE2+ABS(MAX($I$3:$I$51))),1,1000*(StE2-ABS(I3)+ABS(MAX($I$3:$I$51)))/StE2))</f>
        <v>1000</v>
      </c>
      <c r="K3" s="97">
        <f>RANK(J3,$J$3:$J$51,0)</f>
        <v>1</v>
      </c>
      <c r="L3" s="81">
        <f>G3+J3</f>
        <v>1925.2525252525252</v>
      </c>
      <c r="M3" s="97">
        <f>RANK(L3,$L$3:$L$51,0)</f>
        <v>1</v>
      </c>
      <c r="N3" s="79">
        <v>-4</v>
      </c>
      <c r="O3" s="96">
        <f>IF(OR(N3="NKL",N3="ABS"),0,IF(ABS(N3)&gt;=(StE3+ABS(MAX($N$3:$N$51))),1,1000*(StE3-ABS(N3)+ABS(MAX($N$3:$N$51)))/StE3))</f>
        <v>1000</v>
      </c>
      <c r="P3" s="97">
        <f>RANK(O3,$O$3:$O$51,0)</f>
        <v>1</v>
      </c>
      <c r="Q3" s="81">
        <f>L3+O3</f>
        <v>2925.252525252525</v>
      </c>
      <c r="R3" s="98">
        <f>RANK(Q3,$Q$3:$Q$51,0)</f>
        <v>1</v>
      </c>
      <c r="S3" s="36" t="s">
        <v>14</v>
      </c>
      <c r="T3" s="26">
        <f>IF(OR(S3="NKL",S3="ABS"),0,IF(ABS(S3)&gt;=(StE4+ABS(MAX($S$3:$S$51))),1,1000*(StE4-ABS(S3)+ABS(MAX($S$3:$S$51)))/StE4))</f>
        <v>0</v>
      </c>
      <c r="U3" s="27">
        <f>RANK(T3,$T$3:$T$51,0)</f>
        <v>1</v>
      </c>
    </row>
    <row r="4" spans="1:22" s="29" customFormat="1" ht="25.5">
      <c r="A4" s="33">
        <f>RANK(E4,$E$3:$E$51,0)</f>
        <v>2</v>
      </c>
      <c r="B4" s="11">
        <v>3</v>
      </c>
      <c r="C4" s="69" t="s">
        <v>78</v>
      </c>
      <c r="D4" s="69" t="s">
        <v>79</v>
      </c>
      <c r="E4" s="65">
        <f>Q4+T4</f>
        <v>2720.854700854701</v>
      </c>
      <c r="F4" s="11">
        <v>-273</v>
      </c>
      <c r="G4" s="71">
        <f>IF(OR(F4="NKL",F4="ABS"),0,IF(ABS(F4)&gt;=(StE1+ABS(MAX($F$3:$F$51))),1,1000*(StE1-ABS(F4)+ABS(MAX($F$3:$F$51)))/StE1))</f>
        <v>1000</v>
      </c>
      <c r="H4" s="70">
        <f>RANK(G4,$G$3:$G$51,0)</f>
        <v>1</v>
      </c>
      <c r="I4" s="11">
        <v>-759</v>
      </c>
      <c r="J4" s="71">
        <f>IF(OR(I4="NKL",I4="ABS"),0,IF(ABS(I4)&gt;=(StE2+ABS(MAX($I$3:$I$51))),1,1000*(StE2-ABS(I4)+ABS(MAX($I$3:$I$51)))/StE2))</f>
        <v>867.5213675213676</v>
      </c>
      <c r="K4" s="70">
        <f>RANK(J4,$J$3:$J$51,0)</f>
        <v>2</v>
      </c>
      <c r="L4" s="34">
        <f>G4+J4</f>
        <v>1867.5213675213677</v>
      </c>
      <c r="M4" s="70">
        <f>RANK(L4,$L$3:$L$51,0)</f>
        <v>2</v>
      </c>
      <c r="N4" s="11">
        <v>-180</v>
      </c>
      <c r="O4" s="71">
        <f>IF(OR(N4="NKL",N4="ABS"),0,IF(ABS(N4)&gt;=(StE3+ABS(MAX($N$3:$N$51))),1,1000*(StE3-ABS(N4)+ABS(MAX($N$3:$N$51)))/StE3))</f>
        <v>853.3333333333334</v>
      </c>
      <c r="P4" s="70">
        <f>RANK(O4,$O$3:$O$51,0)</f>
        <v>2</v>
      </c>
      <c r="Q4" s="34">
        <f>L4+O4</f>
        <v>2720.854700854701</v>
      </c>
      <c r="R4" s="99">
        <f>RANK(Q4,$Q$3:$Q$51,0)</f>
        <v>2</v>
      </c>
      <c r="S4" s="36" t="s">
        <v>14</v>
      </c>
      <c r="T4" s="26">
        <f>IF(OR(S4="NKL",S4="ABS"),0,IF(ABS(S4)&gt;=(StE4+ABS(MAX($S$3:$S$51))),1,1000*(StE4-ABS(S4)+ABS(MAX($S$3:$S$51)))/StE4))</f>
        <v>0</v>
      </c>
      <c r="U4" s="27">
        <f>RANK(T4,$T$3:$T$51,0)</f>
        <v>1</v>
      </c>
      <c r="V4" s="32"/>
    </row>
    <row r="5" spans="1:22" s="29" customFormat="1" ht="25.5" customHeight="1">
      <c r="A5" s="33">
        <f>RANK(E5,$E$3:$E$51,0)</f>
        <v>3</v>
      </c>
      <c r="B5" s="11">
        <v>2</v>
      </c>
      <c r="C5" s="69" t="s">
        <v>77</v>
      </c>
      <c r="D5" s="69" t="s">
        <v>28</v>
      </c>
      <c r="E5" s="65">
        <f>Q5+T5</f>
        <v>2693.1934731934734</v>
      </c>
      <c r="F5" s="11">
        <v>-297</v>
      </c>
      <c r="G5" s="71">
        <f>IF(OR(F5="NKL",F5="ABS"),0,IF(ABS(F5)&gt;=(StE1+ABS(MAX($F$3:$F$51))),1,1000*(StE1-ABS(F5)+ABS(MAX($F$3:$F$51)))/StE1))</f>
        <v>975.7575757575758</v>
      </c>
      <c r="H5" s="70">
        <f>RANK(G5,$G$3:$G$51,0)</f>
        <v>2</v>
      </c>
      <c r="I5" s="11">
        <v>-763</v>
      </c>
      <c r="J5" s="71">
        <f>IF(OR(I5="NKL",I5="ABS"),0,IF(ABS(I5)&gt;=(StE2+ABS(MAX($I$3:$I$51))),1,1000*(StE2-ABS(I5)+ABS(MAX($I$3:$I$51)))/StE2))</f>
        <v>864.1025641025641</v>
      </c>
      <c r="K5" s="70">
        <f>RANK(J5,$J$3:$J$51,0)</f>
        <v>3</v>
      </c>
      <c r="L5" s="34">
        <f>G5+J5</f>
        <v>1839.86013986014</v>
      </c>
      <c r="M5" s="70">
        <f>RANK(L5,$L$3:$L$51,0)</f>
        <v>3</v>
      </c>
      <c r="N5" s="11">
        <v>-180</v>
      </c>
      <c r="O5" s="71">
        <f>IF(OR(N5="NKL",N5="ABS"),0,IF(ABS(N5)&gt;=(StE3+ABS(MAX($N$3:$N$51))),1,1000*(StE3-ABS(N5)+ABS(MAX($N$3:$N$51)))/StE3))</f>
        <v>853.3333333333334</v>
      </c>
      <c r="P5" s="70">
        <f>RANK(O5,$O$3:$O$51,0)</f>
        <v>2</v>
      </c>
      <c r="Q5" s="34">
        <f>L5+O5</f>
        <v>2693.1934731934734</v>
      </c>
      <c r="R5" s="99">
        <f>RANK(Q5,$Q$3:$Q$51,0)</f>
        <v>3</v>
      </c>
      <c r="S5" s="82" t="s">
        <v>14</v>
      </c>
      <c r="T5" s="40">
        <f>IF(OR(S5="NKL",S5="ABS"),0,IF(ABS(S5)&gt;=(StE4+ABS(MAX($S$3:$S$51))),1,1000*(StE4-ABS(S5)+ABS(MAX($S$3:$S$51)))/StE4))</f>
        <v>0</v>
      </c>
      <c r="U5" s="41">
        <f>RANK(T5,$T$3:$T$51,0)</f>
        <v>1</v>
      </c>
      <c r="V5" s="32"/>
    </row>
    <row r="6" spans="1:22" s="29" customFormat="1" ht="25.5" customHeight="1">
      <c r="A6" s="51"/>
      <c r="B6" s="52"/>
      <c r="C6" s="20"/>
      <c r="D6" s="20"/>
      <c r="E6" s="83"/>
      <c r="F6" s="52"/>
      <c r="G6" s="54"/>
      <c r="H6" s="51"/>
      <c r="I6" s="52"/>
      <c r="J6" s="54"/>
      <c r="K6" s="51"/>
      <c r="L6" s="55"/>
      <c r="M6" s="51"/>
      <c r="N6" s="52"/>
      <c r="O6" s="54"/>
      <c r="P6" s="51"/>
      <c r="Q6" s="55"/>
      <c r="R6" s="51"/>
      <c r="S6" s="52"/>
      <c r="T6" s="54"/>
      <c r="U6" s="51"/>
      <c r="V6" s="56"/>
    </row>
    <row r="7" spans="1:22" s="29" customFormat="1" ht="25.5" customHeight="1">
      <c r="A7" s="51"/>
      <c r="B7" s="52"/>
      <c r="C7" s="20"/>
      <c r="D7" s="20"/>
      <c r="E7" s="83"/>
      <c r="F7" s="52"/>
      <c r="G7" s="54"/>
      <c r="H7" s="51"/>
      <c r="I7" s="52"/>
      <c r="J7" s="54"/>
      <c r="K7" s="51"/>
      <c r="L7" s="55"/>
      <c r="M7" s="51"/>
      <c r="N7" s="52"/>
      <c r="O7" s="54"/>
      <c r="P7" s="51"/>
      <c r="Q7" s="55"/>
      <c r="R7" s="51"/>
      <c r="S7" s="52"/>
      <c r="T7" s="54"/>
      <c r="U7" s="51"/>
      <c r="V7" s="56"/>
    </row>
    <row r="8" spans="1:22" s="29" customFormat="1" ht="25.5" customHeight="1">
      <c r="A8" s="51"/>
      <c r="B8" s="52"/>
      <c r="C8" s="20"/>
      <c r="D8" s="20"/>
      <c r="E8" s="83"/>
      <c r="F8" s="52"/>
      <c r="G8" s="54"/>
      <c r="H8" s="51"/>
      <c r="I8" s="52"/>
      <c r="J8" s="54"/>
      <c r="K8" s="51"/>
      <c r="L8" s="55"/>
      <c r="M8" s="51"/>
      <c r="N8" s="52"/>
      <c r="O8" s="54"/>
      <c r="P8" s="51"/>
      <c r="Q8" s="55"/>
      <c r="R8" s="51"/>
      <c r="S8" s="52"/>
      <c r="T8" s="54"/>
      <c r="U8" s="51"/>
      <c r="V8" s="56"/>
    </row>
    <row r="9" spans="1:22" s="29" customFormat="1" ht="16.5" customHeight="1">
      <c r="A9" s="51"/>
      <c r="B9" s="52"/>
      <c r="C9" s="84"/>
      <c r="D9" s="85"/>
      <c r="E9" s="83"/>
      <c r="F9" s="52"/>
      <c r="G9" s="54"/>
      <c r="H9" s="51"/>
      <c r="I9" s="52"/>
      <c r="J9" s="54"/>
      <c r="K9" s="51"/>
      <c r="L9" s="55"/>
      <c r="M9" s="51"/>
      <c r="N9" s="52"/>
      <c r="O9" s="54"/>
      <c r="P9" s="51"/>
      <c r="Q9" s="55"/>
      <c r="R9" s="51"/>
      <c r="S9" s="52"/>
      <c r="T9" s="54"/>
      <c r="U9" s="51"/>
      <c r="V9" s="56"/>
    </row>
    <row r="10" spans="1:22" s="29" customFormat="1" ht="24.75" customHeight="1">
      <c r="A10" s="51"/>
      <c r="B10" s="52"/>
      <c r="C10" s="20"/>
      <c r="D10" s="52"/>
      <c r="E10" s="53"/>
      <c r="F10" s="52"/>
      <c r="G10" s="54"/>
      <c r="H10" s="51"/>
      <c r="I10" s="52"/>
      <c r="J10" s="54"/>
      <c r="K10" s="51"/>
      <c r="L10" s="55"/>
      <c r="M10" s="51"/>
      <c r="N10" s="52"/>
      <c r="O10" s="54"/>
      <c r="P10" s="51"/>
      <c r="Q10" s="55"/>
      <c r="R10" s="51"/>
      <c r="S10" s="52"/>
      <c r="T10" s="54"/>
      <c r="U10" s="51"/>
      <c r="V10" s="56"/>
    </row>
    <row r="11" spans="1:22" s="29" customFormat="1" ht="24.75" customHeight="1">
      <c r="A11" s="51"/>
      <c r="B11" s="52"/>
      <c r="C11" s="20"/>
      <c r="D11" s="52"/>
      <c r="E11" s="53"/>
      <c r="F11" s="52"/>
      <c r="G11" s="54"/>
      <c r="H11" s="51"/>
      <c r="I11" s="52"/>
      <c r="J11" s="54"/>
      <c r="K11" s="51"/>
      <c r="L11" s="55"/>
      <c r="M11" s="51"/>
      <c r="N11" s="52"/>
      <c r="O11" s="54"/>
      <c r="P11" s="51"/>
      <c r="Q11" s="55"/>
      <c r="R11" s="51"/>
      <c r="S11" s="52"/>
      <c r="T11" s="54"/>
      <c r="U11" s="51"/>
      <c r="V11" s="56"/>
    </row>
    <row r="12" spans="1:22" s="29" customFormat="1" ht="24.75" customHeight="1">
      <c r="A12" s="51"/>
      <c r="B12" s="52"/>
      <c r="C12" s="20"/>
      <c r="D12" s="52"/>
      <c r="E12" s="53"/>
      <c r="F12" s="52"/>
      <c r="G12" s="54"/>
      <c r="H12" s="51"/>
      <c r="I12" s="52"/>
      <c r="J12" s="54"/>
      <c r="K12" s="51"/>
      <c r="L12" s="55"/>
      <c r="M12" s="51"/>
      <c r="N12" s="52"/>
      <c r="O12" s="54"/>
      <c r="P12" s="51"/>
      <c r="Q12" s="55"/>
      <c r="R12" s="51"/>
      <c r="S12" s="52"/>
      <c r="T12" s="54"/>
      <c r="U12" s="51"/>
      <c r="V12" s="56"/>
    </row>
    <row r="13" spans="1:22" s="29" customFormat="1" ht="24.75" customHeight="1">
      <c r="A13" s="51"/>
      <c r="B13" s="52"/>
      <c r="C13" s="20"/>
      <c r="D13" s="52"/>
      <c r="E13" s="53"/>
      <c r="F13" s="52"/>
      <c r="G13" s="54"/>
      <c r="H13" s="51"/>
      <c r="I13" s="52"/>
      <c r="J13" s="54"/>
      <c r="K13" s="51"/>
      <c r="L13" s="55"/>
      <c r="M13" s="51"/>
      <c r="N13" s="52"/>
      <c r="O13" s="54"/>
      <c r="P13" s="51"/>
      <c r="Q13" s="55"/>
      <c r="R13" s="51"/>
      <c r="S13" s="52"/>
      <c r="T13" s="54"/>
      <c r="U13" s="51"/>
      <c r="V13" s="56"/>
    </row>
    <row r="14" spans="1:22" s="29" customFormat="1" ht="24.75" customHeight="1">
      <c r="A14" s="51"/>
      <c r="B14" s="52"/>
      <c r="C14" s="20"/>
      <c r="D14" s="52"/>
      <c r="E14" s="53"/>
      <c r="F14" s="52"/>
      <c r="G14" s="54"/>
      <c r="H14" s="51"/>
      <c r="I14" s="52"/>
      <c r="J14" s="54"/>
      <c r="K14" s="51"/>
      <c r="L14" s="55"/>
      <c r="M14" s="51"/>
      <c r="N14" s="52"/>
      <c r="O14" s="54"/>
      <c r="P14" s="51"/>
      <c r="Q14" s="55"/>
      <c r="R14" s="51"/>
      <c r="S14" s="52"/>
      <c r="T14" s="54"/>
      <c r="U14" s="51"/>
      <c r="V14" s="56"/>
    </row>
    <row r="15" spans="1:22" s="29" customFormat="1" ht="24.75" customHeight="1">
      <c r="A15" s="51"/>
      <c r="B15" s="52"/>
      <c r="C15" s="20"/>
      <c r="D15" s="52"/>
      <c r="E15" s="53"/>
      <c r="F15" s="52"/>
      <c r="G15" s="54"/>
      <c r="H15" s="51"/>
      <c r="I15" s="52"/>
      <c r="J15" s="54"/>
      <c r="K15" s="51"/>
      <c r="L15" s="55"/>
      <c r="M15" s="51"/>
      <c r="N15" s="52"/>
      <c r="O15" s="54"/>
      <c r="P15" s="51"/>
      <c r="Q15" s="55"/>
      <c r="R15" s="51"/>
      <c r="S15" s="52"/>
      <c r="T15" s="54"/>
      <c r="U15" s="51"/>
      <c r="V15" s="56"/>
    </row>
    <row r="16" spans="1:22" s="29" customFormat="1" ht="24.75" customHeight="1">
      <c r="A16" s="51"/>
      <c r="B16" s="52"/>
      <c r="C16" s="77"/>
      <c r="D16" s="57"/>
      <c r="E16" s="53"/>
      <c r="F16" s="52"/>
      <c r="G16" s="54"/>
      <c r="H16" s="51"/>
      <c r="I16" s="52"/>
      <c r="J16" s="54"/>
      <c r="K16" s="51"/>
      <c r="L16" s="55"/>
      <c r="M16" s="51"/>
      <c r="N16" s="52"/>
      <c r="O16" s="54"/>
      <c r="P16" s="51"/>
      <c r="Q16" s="55"/>
      <c r="R16" s="51"/>
      <c r="S16" s="52"/>
      <c r="T16" s="54"/>
      <c r="U16" s="51"/>
      <c r="V16" s="56"/>
    </row>
    <row r="17" spans="1:22" s="29" customFormat="1" ht="24.75" customHeight="1" thickBot="1">
      <c r="A17" s="51"/>
      <c r="B17" s="52"/>
      <c r="C17" s="20"/>
      <c r="D17" s="52"/>
      <c r="E17" s="53"/>
      <c r="F17" s="52"/>
      <c r="G17" s="54"/>
      <c r="H17" s="51"/>
      <c r="I17" s="52"/>
      <c r="J17" s="54"/>
      <c r="K17" s="51"/>
      <c r="L17" s="55"/>
      <c r="M17" s="51"/>
      <c r="N17" s="52"/>
      <c r="O17" s="54"/>
      <c r="P17" s="51"/>
      <c r="Q17" s="55"/>
      <c r="R17" s="51"/>
      <c r="S17" s="52"/>
      <c r="T17" s="54"/>
      <c r="U17" s="51"/>
      <c r="V17" s="56"/>
    </row>
    <row r="18" spans="1:21" s="29" customFormat="1" ht="18.75" customHeight="1" hidden="1">
      <c r="A18" s="42">
        <f aca="true" t="shared" si="0" ref="A18:A51">RANK(E18,$E$3:$E$51,0)</f>
        <v>4</v>
      </c>
      <c r="B18" s="43">
        <v>117</v>
      </c>
      <c r="C18" s="44"/>
      <c r="D18" s="45"/>
      <c r="E18" s="46">
        <f aca="true" t="shared" si="1" ref="E18:E33">Q18+T18</f>
        <v>0</v>
      </c>
      <c r="F18" s="47" t="s">
        <v>14</v>
      </c>
      <c r="G18" s="48">
        <f aca="true" t="shared" si="2" ref="G18:G51">IF(OR(F18="NKL",F18="ABS"),0,IF(ABS(F18)&gt;=(StE1+ABS(MAX($F$3:$F$51))),1,1000*(StE1-ABS(F18)+ABS(MAX($F$3:$F$51)))/StE1))</f>
        <v>0</v>
      </c>
      <c r="H18" s="49">
        <f aca="true" t="shared" si="3" ref="H18:H51">RANK(G18,$G$3:$G$51,0)</f>
        <v>4</v>
      </c>
      <c r="I18" s="45" t="s">
        <v>14</v>
      </c>
      <c r="J18" s="48">
        <f aca="true" t="shared" si="4" ref="J18:J51">IF(OR(I18="NKL",I18="ABS"),0,IF(ABS(I18)&gt;=(StE2+ABS(MAX($I$3:$I$51))),1,1000*(StE2-ABS(I18)+ABS(MAX($I$3:$I$51)))/StE2))</f>
        <v>0</v>
      </c>
      <c r="K18" s="49">
        <f aca="true" t="shared" si="5" ref="K18:K51">RANK(J18,$J$3:$J$51,0)</f>
        <v>4</v>
      </c>
      <c r="L18" s="50">
        <f aca="true" t="shared" si="6" ref="L18:L33">G18+J18</f>
        <v>0</v>
      </c>
      <c r="M18" s="49">
        <f aca="true" t="shared" si="7" ref="M18:M51">RANK(L18,$L$3:$L$51,0)</f>
        <v>4</v>
      </c>
      <c r="N18" s="45" t="s">
        <v>14</v>
      </c>
      <c r="O18" s="48">
        <f aca="true" t="shared" si="8" ref="O18:O51">IF(OR(N18="NKL",N18="ABS"),0,IF(ABS(N18)&gt;=(StE3+ABS(MAX($N$3:$N$51))),1,1000*(StE3-ABS(N18)+ABS(MAX($N$3:$N$51)))/StE3))</f>
        <v>0</v>
      </c>
      <c r="P18" s="49">
        <f aca="true" t="shared" si="9" ref="P18:P51">RANK(O18,$O$3:$O$51,0)</f>
        <v>4</v>
      </c>
      <c r="Q18" s="50">
        <f aca="true" t="shared" si="10" ref="Q18:Q33">L18+O18</f>
        <v>0</v>
      </c>
      <c r="R18" s="49">
        <f aca="true" t="shared" si="11" ref="R18:R51">RANK(Q18,$Q$3:$Q$51,0)</f>
        <v>4</v>
      </c>
      <c r="S18" s="45" t="s">
        <v>14</v>
      </c>
      <c r="T18" s="48">
        <f aca="true" t="shared" si="12" ref="T18:T51">IF(OR(S18="NKL",S18="ABS"),0,IF(ABS(S18)&gt;=(StE4+ABS(MAX($S$3:$S$51))),1,1000*(StE4-ABS(S18)+ABS(MAX($S$3:$S$51)))/StE4))</f>
        <v>0</v>
      </c>
      <c r="U18" s="49">
        <f aca="true" t="shared" si="13" ref="U18:U51">RANK(T18,$T$3:$T$51,0)</f>
        <v>1</v>
      </c>
    </row>
    <row r="19" spans="1:21" s="29" customFormat="1" ht="18.75" customHeight="1" hidden="1">
      <c r="A19" s="33">
        <f t="shared" si="0"/>
        <v>4</v>
      </c>
      <c r="B19" s="11">
        <v>118</v>
      </c>
      <c r="C19" s="13"/>
      <c r="D19" s="12"/>
      <c r="E19" s="37">
        <f t="shared" si="1"/>
        <v>0</v>
      </c>
      <c r="F19" s="36" t="s">
        <v>14</v>
      </c>
      <c r="G19" s="26">
        <f t="shared" si="2"/>
        <v>0</v>
      </c>
      <c r="H19" s="27">
        <f t="shared" si="3"/>
        <v>4</v>
      </c>
      <c r="I19" s="12" t="s">
        <v>14</v>
      </c>
      <c r="J19" s="26">
        <f t="shared" si="4"/>
        <v>0</v>
      </c>
      <c r="K19" s="27">
        <f t="shared" si="5"/>
        <v>4</v>
      </c>
      <c r="L19" s="34">
        <f t="shared" si="6"/>
        <v>0</v>
      </c>
      <c r="M19" s="27">
        <f t="shared" si="7"/>
        <v>4</v>
      </c>
      <c r="N19" s="12" t="s">
        <v>14</v>
      </c>
      <c r="O19" s="26">
        <f t="shared" si="8"/>
        <v>0</v>
      </c>
      <c r="P19" s="27">
        <f t="shared" si="9"/>
        <v>4</v>
      </c>
      <c r="Q19" s="34">
        <f t="shared" si="10"/>
        <v>0</v>
      </c>
      <c r="R19" s="27">
        <f t="shared" si="11"/>
        <v>4</v>
      </c>
      <c r="S19" s="12" t="s">
        <v>14</v>
      </c>
      <c r="T19" s="26">
        <f t="shared" si="12"/>
        <v>0</v>
      </c>
      <c r="U19" s="27">
        <f t="shared" si="13"/>
        <v>1</v>
      </c>
    </row>
    <row r="20" spans="1:21" s="29" customFormat="1" ht="18.75" customHeight="1" hidden="1">
      <c r="A20" s="33">
        <f t="shared" si="0"/>
        <v>4</v>
      </c>
      <c r="B20" s="11">
        <v>119</v>
      </c>
      <c r="C20" s="13"/>
      <c r="D20" s="12"/>
      <c r="E20" s="37">
        <f t="shared" si="1"/>
        <v>0</v>
      </c>
      <c r="F20" s="36" t="s">
        <v>14</v>
      </c>
      <c r="G20" s="26">
        <f t="shared" si="2"/>
        <v>0</v>
      </c>
      <c r="H20" s="27">
        <f t="shared" si="3"/>
        <v>4</v>
      </c>
      <c r="I20" s="12" t="s">
        <v>14</v>
      </c>
      <c r="J20" s="26">
        <f t="shared" si="4"/>
        <v>0</v>
      </c>
      <c r="K20" s="27">
        <f t="shared" si="5"/>
        <v>4</v>
      </c>
      <c r="L20" s="34">
        <f t="shared" si="6"/>
        <v>0</v>
      </c>
      <c r="M20" s="27">
        <f t="shared" si="7"/>
        <v>4</v>
      </c>
      <c r="N20" s="12" t="s">
        <v>14</v>
      </c>
      <c r="O20" s="26">
        <f t="shared" si="8"/>
        <v>0</v>
      </c>
      <c r="P20" s="27">
        <f t="shared" si="9"/>
        <v>4</v>
      </c>
      <c r="Q20" s="34">
        <f t="shared" si="10"/>
        <v>0</v>
      </c>
      <c r="R20" s="27">
        <f t="shared" si="11"/>
        <v>4</v>
      </c>
      <c r="S20" s="12" t="s">
        <v>14</v>
      </c>
      <c r="T20" s="26">
        <f t="shared" si="12"/>
        <v>0</v>
      </c>
      <c r="U20" s="27">
        <f t="shared" si="13"/>
        <v>1</v>
      </c>
    </row>
    <row r="21" spans="1:21" s="29" customFormat="1" ht="18.75" customHeight="1" hidden="1">
      <c r="A21" s="33">
        <f t="shared" si="0"/>
        <v>4</v>
      </c>
      <c r="B21" s="11">
        <v>120</v>
      </c>
      <c r="C21" s="13"/>
      <c r="D21" s="12"/>
      <c r="E21" s="37">
        <f t="shared" si="1"/>
        <v>0</v>
      </c>
      <c r="F21" s="36" t="s">
        <v>14</v>
      </c>
      <c r="G21" s="26">
        <f t="shared" si="2"/>
        <v>0</v>
      </c>
      <c r="H21" s="27">
        <f t="shared" si="3"/>
        <v>4</v>
      </c>
      <c r="I21" s="12" t="s">
        <v>14</v>
      </c>
      <c r="J21" s="26">
        <f t="shared" si="4"/>
        <v>0</v>
      </c>
      <c r="K21" s="27">
        <f t="shared" si="5"/>
        <v>4</v>
      </c>
      <c r="L21" s="34">
        <f t="shared" si="6"/>
        <v>0</v>
      </c>
      <c r="M21" s="27">
        <f t="shared" si="7"/>
        <v>4</v>
      </c>
      <c r="N21" s="12" t="s">
        <v>14</v>
      </c>
      <c r="O21" s="26">
        <f t="shared" si="8"/>
        <v>0</v>
      </c>
      <c r="P21" s="27">
        <f t="shared" si="9"/>
        <v>4</v>
      </c>
      <c r="Q21" s="34">
        <f t="shared" si="10"/>
        <v>0</v>
      </c>
      <c r="R21" s="27">
        <f t="shared" si="11"/>
        <v>4</v>
      </c>
      <c r="S21" s="12" t="s">
        <v>14</v>
      </c>
      <c r="T21" s="26">
        <f t="shared" si="12"/>
        <v>0</v>
      </c>
      <c r="U21" s="27">
        <f t="shared" si="13"/>
        <v>1</v>
      </c>
    </row>
    <row r="22" spans="1:21" s="29" customFormat="1" ht="18.75" customHeight="1" hidden="1">
      <c r="A22" s="33">
        <f t="shared" si="0"/>
        <v>4</v>
      </c>
      <c r="B22" s="11">
        <v>121</v>
      </c>
      <c r="C22" s="13"/>
      <c r="D22" s="12"/>
      <c r="E22" s="37">
        <f t="shared" si="1"/>
        <v>0</v>
      </c>
      <c r="F22" s="36" t="s">
        <v>14</v>
      </c>
      <c r="G22" s="26">
        <f t="shared" si="2"/>
        <v>0</v>
      </c>
      <c r="H22" s="27">
        <f t="shared" si="3"/>
        <v>4</v>
      </c>
      <c r="I22" s="12" t="s">
        <v>14</v>
      </c>
      <c r="J22" s="26">
        <f t="shared" si="4"/>
        <v>0</v>
      </c>
      <c r="K22" s="27">
        <f t="shared" si="5"/>
        <v>4</v>
      </c>
      <c r="L22" s="34">
        <f t="shared" si="6"/>
        <v>0</v>
      </c>
      <c r="M22" s="27">
        <f t="shared" si="7"/>
        <v>4</v>
      </c>
      <c r="N22" s="12" t="s">
        <v>14</v>
      </c>
      <c r="O22" s="26">
        <f t="shared" si="8"/>
        <v>0</v>
      </c>
      <c r="P22" s="27">
        <f t="shared" si="9"/>
        <v>4</v>
      </c>
      <c r="Q22" s="34">
        <f t="shared" si="10"/>
        <v>0</v>
      </c>
      <c r="R22" s="27">
        <f t="shared" si="11"/>
        <v>4</v>
      </c>
      <c r="S22" s="12" t="s">
        <v>14</v>
      </c>
      <c r="T22" s="26">
        <f t="shared" si="12"/>
        <v>0</v>
      </c>
      <c r="U22" s="27">
        <f t="shared" si="13"/>
        <v>1</v>
      </c>
    </row>
    <row r="23" spans="1:21" s="29" customFormat="1" ht="18.75" customHeight="1" hidden="1">
      <c r="A23" s="33">
        <f t="shared" si="0"/>
        <v>4</v>
      </c>
      <c r="B23" s="11">
        <v>122</v>
      </c>
      <c r="C23" s="13"/>
      <c r="D23" s="12"/>
      <c r="E23" s="37">
        <f t="shared" si="1"/>
        <v>0</v>
      </c>
      <c r="F23" s="36" t="s">
        <v>14</v>
      </c>
      <c r="G23" s="26">
        <f t="shared" si="2"/>
        <v>0</v>
      </c>
      <c r="H23" s="27">
        <f t="shared" si="3"/>
        <v>4</v>
      </c>
      <c r="I23" s="12" t="s">
        <v>14</v>
      </c>
      <c r="J23" s="26">
        <f t="shared" si="4"/>
        <v>0</v>
      </c>
      <c r="K23" s="27">
        <f t="shared" si="5"/>
        <v>4</v>
      </c>
      <c r="L23" s="34">
        <f t="shared" si="6"/>
        <v>0</v>
      </c>
      <c r="M23" s="27">
        <f t="shared" si="7"/>
        <v>4</v>
      </c>
      <c r="N23" s="12" t="s">
        <v>14</v>
      </c>
      <c r="O23" s="26">
        <f t="shared" si="8"/>
        <v>0</v>
      </c>
      <c r="P23" s="27">
        <f t="shared" si="9"/>
        <v>4</v>
      </c>
      <c r="Q23" s="34">
        <f t="shared" si="10"/>
        <v>0</v>
      </c>
      <c r="R23" s="27">
        <f t="shared" si="11"/>
        <v>4</v>
      </c>
      <c r="S23" s="12" t="s">
        <v>14</v>
      </c>
      <c r="T23" s="26">
        <f t="shared" si="12"/>
        <v>0</v>
      </c>
      <c r="U23" s="27">
        <f t="shared" si="13"/>
        <v>1</v>
      </c>
    </row>
    <row r="24" spans="1:21" s="29" customFormat="1" ht="18.75" customHeight="1" hidden="1">
      <c r="A24" s="33">
        <f t="shared" si="0"/>
        <v>4</v>
      </c>
      <c r="B24" s="11">
        <v>123</v>
      </c>
      <c r="C24" s="13"/>
      <c r="D24" s="12"/>
      <c r="E24" s="37">
        <f t="shared" si="1"/>
        <v>0</v>
      </c>
      <c r="F24" s="36" t="s">
        <v>14</v>
      </c>
      <c r="G24" s="26">
        <f t="shared" si="2"/>
        <v>0</v>
      </c>
      <c r="H24" s="27">
        <f t="shared" si="3"/>
        <v>4</v>
      </c>
      <c r="I24" s="12" t="s">
        <v>14</v>
      </c>
      <c r="J24" s="26">
        <f t="shared" si="4"/>
        <v>0</v>
      </c>
      <c r="K24" s="27">
        <f t="shared" si="5"/>
        <v>4</v>
      </c>
      <c r="L24" s="34">
        <f t="shared" si="6"/>
        <v>0</v>
      </c>
      <c r="M24" s="27">
        <f t="shared" si="7"/>
        <v>4</v>
      </c>
      <c r="N24" s="12" t="s">
        <v>14</v>
      </c>
      <c r="O24" s="26">
        <f t="shared" si="8"/>
        <v>0</v>
      </c>
      <c r="P24" s="27">
        <f t="shared" si="9"/>
        <v>4</v>
      </c>
      <c r="Q24" s="34">
        <f t="shared" si="10"/>
        <v>0</v>
      </c>
      <c r="R24" s="27">
        <f t="shared" si="11"/>
        <v>4</v>
      </c>
      <c r="S24" s="12" t="s">
        <v>14</v>
      </c>
      <c r="T24" s="26">
        <f t="shared" si="12"/>
        <v>0</v>
      </c>
      <c r="U24" s="27">
        <f t="shared" si="13"/>
        <v>1</v>
      </c>
    </row>
    <row r="25" spans="1:21" s="29" customFormat="1" ht="18.75" customHeight="1" hidden="1">
      <c r="A25" s="33">
        <f t="shared" si="0"/>
        <v>4</v>
      </c>
      <c r="B25" s="11">
        <v>124</v>
      </c>
      <c r="C25" s="13"/>
      <c r="D25" s="12"/>
      <c r="E25" s="37">
        <f t="shared" si="1"/>
        <v>0</v>
      </c>
      <c r="F25" s="36" t="s">
        <v>14</v>
      </c>
      <c r="G25" s="26">
        <f t="shared" si="2"/>
        <v>0</v>
      </c>
      <c r="H25" s="27">
        <f t="shared" si="3"/>
        <v>4</v>
      </c>
      <c r="I25" s="12" t="s">
        <v>14</v>
      </c>
      <c r="J25" s="26">
        <f t="shared" si="4"/>
        <v>0</v>
      </c>
      <c r="K25" s="27">
        <f t="shared" si="5"/>
        <v>4</v>
      </c>
      <c r="L25" s="34">
        <f t="shared" si="6"/>
        <v>0</v>
      </c>
      <c r="M25" s="27">
        <f t="shared" si="7"/>
        <v>4</v>
      </c>
      <c r="N25" s="12" t="s">
        <v>14</v>
      </c>
      <c r="O25" s="26">
        <f t="shared" si="8"/>
        <v>0</v>
      </c>
      <c r="P25" s="27">
        <f t="shared" si="9"/>
        <v>4</v>
      </c>
      <c r="Q25" s="34">
        <f t="shared" si="10"/>
        <v>0</v>
      </c>
      <c r="R25" s="27">
        <f t="shared" si="11"/>
        <v>4</v>
      </c>
      <c r="S25" s="12" t="s">
        <v>14</v>
      </c>
      <c r="T25" s="26">
        <f t="shared" si="12"/>
        <v>0</v>
      </c>
      <c r="U25" s="27">
        <f t="shared" si="13"/>
        <v>1</v>
      </c>
    </row>
    <row r="26" spans="1:21" s="29" customFormat="1" ht="18.75" customHeight="1" hidden="1">
      <c r="A26" s="33">
        <f t="shared" si="0"/>
        <v>4</v>
      </c>
      <c r="B26" s="11">
        <v>125</v>
      </c>
      <c r="C26" s="13"/>
      <c r="D26" s="12"/>
      <c r="E26" s="37">
        <f t="shared" si="1"/>
        <v>0</v>
      </c>
      <c r="F26" s="36" t="s">
        <v>14</v>
      </c>
      <c r="G26" s="26">
        <f t="shared" si="2"/>
        <v>0</v>
      </c>
      <c r="H26" s="27">
        <f t="shared" si="3"/>
        <v>4</v>
      </c>
      <c r="I26" s="12" t="s">
        <v>14</v>
      </c>
      <c r="J26" s="26">
        <f t="shared" si="4"/>
        <v>0</v>
      </c>
      <c r="K26" s="27">
        <f t="shared" si="5"/>
        <v>4</v>
      </c>
      <c r="L26" s="34">
        <f t="shared" si="6"/>
        <v>0</v>
      </c>
      <c r="M26" s="27">
        <f t="shared" si="7"/>
        <v>4</v>
      </c>
      <c r="N26" s="12" t="s">
        <v>14</v>
      </c>
      <c r="O26" s="26">
        <f t="shared" si="8"/>
        <v>0</v>
      </c>
      <c r="P26" s="27">
        <f t="shared" si="9"/>
        <v>4</v>
      </c>
      <c r="Q26" s="34">
        <f t="shared" si="10"/>
        <v>0</v>
      </c>
      <c r="R26" s="27">
        <f t="shared" si="11"/>
        <v>4</v>
      </c>
      <c r="S26" s="12" t="s">
        <v>14</v>
      </c>
      <c r="T26" s="26">
        <f t="shared" si="12"/>
        <v>0</v>
      </c>
      <c r="U26" s="27">
        <f t="shared" si="13"/>
        <v>1</v>
      </c>
    </row>
    <row r="27" spans="1:21" s="29" customFormat="1" ht="18.75" customHeight="1" hidden="1">
      <c r="A27" s="33">
        <f t="shared" si="0"/>
        <v>4</v>
      </c>
      <c r="B27" s="11">
        <v>126</v>
      </c>
      <c r="C27" s="13"/>
      <c r="D27" s="12"/>
      <c r="E27" s="37">
        <f t="shared" si="1"/>
        <v>0</v>
      </c>
      <c r="F27" s="36" t="s">
        <v>14</v>
      </c>
      <c r="G27" s="26">
        <f t="shared" si="2"/>
        <v>0</v>
      </c>
      <c r="H27" s="27">
        <f t="shared" si="3"/>
        <v>4</v>
      </c>
      <c r="I27" s="12" t="s">
        <v>14</v>
      </c>
      <c r="J27" s="26">
        <f t="shared" si="4"/>
        <v>0</v>
      </c>
      <c r="K27" s="27">
        <f t="shared" si="5"/>
        <v>4</v>
      </c>
      <c r="L27" s="34">
        <f t="shared" si="6"/>
        <v>0</v>
      </c>
      <c r="M27" s="27">
        <f t="shared" si="7"/>
        <v>4</v>
      </c>
      <c r="N27" s="12" t="s">
        <v>14</v>
      </c>
      <c r="O27" s="26">
        <f t="shared" si="8"/>
        <v>0</v>
      </c>
      <c r="P27" s="27">
        <f t="shared" si="9"/>
        <v>4</v>
      </c>
      <c r="Q27" s="34">
        <f t="shared" si="10"/>
        <v>0</v>
      </c>
      <c r="R27" s="27">
        <f t="shared" si="11"/>
        <v>4</v>
      </c>
      <c r="S27" s="12" t="s">
        <v>14</v>
      </c>
      <c r="T27" s="26">
        <f t="shared" si="12"/>
        <v>0</v>
      </c>
      <c r="U27" s="27">
        <f t="shared" si="13"/>
        <v>1</v>
      </c>
    </row>
    <row r="28" spans="1:21" s="29" customFormat="1" ht="18.75" customHeight="1" hidden="1">
      <c r="A28" s="33">
        <f t="shared" si="0"/>
        <v>4</v>
      </c>
      <c r="B28" s="11">
        <v>127</v>
      </c>
      <c r="C28" s="13"/>
      <c r="D28" s="12"/>
      <c r="E28" s="37">
        <f t="shared" si="1"/>
        <v>0</v>
      </c>
      <c r="F28" s="36" t="s">
        <v>14</v>
      </c>
      <c r="G28" s="26">
        <f t="shared" si="2"/>
        <v>0</v>
      </c>
      <c r="H28" s="27">
        <f t="shared" si="3"/>
        <v>4</v>
      </c>
      <c r="I28" s="12" t="s">
        <v>14</v>
      </c>
      <c r="J28" s="26">
        <f t="shared" si="4"/>
        <v>0</v>
      </c>
      <c r="K28" s="27">
        <f t="shared" si="5"/>
        <v>4</v>
      </c>
      <c r="L28" s="34">
        <f t="shared" si="6"/>
        <v>0</v>
      </c>
      <c r="M28" s="27">
        <f t="shared" si="7"/>
        <v>4</v>
      </c>
      <c r="N28" s="12" t="s">
        <v>14</v>
      </c>
      <c r="O28" s="26">
        <f t="shared" si="8"/>
        <v>0</v>
      </c>
      <c r="P28" s="27">
        <f t="shared" si="9"/>
        <v>4</v>
      </c>
      <c r="Q28" s="34">
        <f t="shared" si="10"/>
        <v>0</v>
      </c>
      <c r="R28" s="27">
        <f t="shared" si="11"/>
        <v>4</v>
      </c>
      <c r="S28" s="12" t="s">
        <v>14</v>
      </c>
      <c r="T28" s="26">
        <f t="shared" si="12"/>
        <v>0</v>
      </c>
      <c r="U28" s="27">
        <f t="shared" si="13"/>
        <v>1</v>
      </c>
    </row>
    <row r="29" spans="1:21" s="29" customFormat="1" ht="18.75" customHeight="1" hidden="1">
      <c r="A29" s="33">
        <f t="shared" si="0"/>
        <v>4</v>
      </c>
      <c r="B29" s="11">
        <v>128</v>
      </c>
      <c r="C29" s="13"/>
      <c r="D29" s="12"/>
      <c r="E29" s="37">
        <f t="shared" si="1"/>
        <v>0</v>
      </c>
      <c r="F29" s="36" t="s">
        <v>14</v>
      </c>
      <c r="G29" s="26">
        <f t="shared" si="2"/>
        <v>0</v>
      </c>
      <c r="H29" s="27">
        <f t="shared" si="3"/>
        <v>4</v>
      </c>
      <c r="I29" s="12" t="s">
        <v>14</v>
      </c>
      <c r="J29" s="26">
        <f t="shared" si="4"/>
        <v>0</v>
      </c>
      <c r="K29" s="27">
        <f t="shared" si="5"/>
        <v>4</v>
      </c>
      <c r="L29" s="34">
        <f t="shared" si="6"/>
        <v>0</v>
      </c>
      <c r="M29" s="27">
        <f t="shared" si="7"/>
        <v>4</v>
      </c>
      <c r="N29" s="12" t="s">
        <v>14</v>
      </c>
      <c r="O29" s="26">
        <f t="shared" si="8"/>
        <v>0</v>
      </c>
      <c r="P29" s="27">
        <f t="shared" si="9"/>
        <v>4</v>
      </c>
      <c r="Q29" s="34">
        <f t="shared" si="10"/>
        <v>0</v>
      </c>
      <c r="R29" s="27">
        <f t="shared" si="11"/>
        <v>4</v>
      </c>
      <c r="S29" s="12" t="s">
        <v>14</v>
      </c>
      <c r="T29" s="26">
        <f t="shared" si="12"/>
        <v>0</v>
      </c>
      <c r="U29" s="27">
        <f t="shared" si="13"/>
        <v>1</v>
      </c>
    </row>
    <row r="30" spans="1:21" s="29" customFormat="1" ht="18.75" customHeight="1" hidden="1">
      <c r="A30" s="33">
        <f t="shared" si="0"/>
        <v>4</v>
      </c>
      <c r="B30" s="11">
        <v>129</v>
      </c>
      <c r="C30" s="13"/>
      <c r="D30" s="12"/>
      <c r="E30" s="37">
        <f t="shared" si="1"/>
        <v>0</v>
      </c>
      <c r="F30" s="36" t="s">
        <v>14</v>
      </c>
      <c r="G30" s="26">
        <f t="shared" si="2"/>
        <v>0</v>
      </c>
      <c r="H30" s="27">
        <f t="shared" si="3"/>
        <v>4</v>
      </c>
      <c r="I30" s="12" t="s">
        <v>14</v>
      </c>
      <c r="J30" s="26">
        <f t="shared" si="4"/>
        <v>0</v>
      </c>
      <c r="K30" s="27">
        <f t="shared" si="5"/>
        <v>4</v>
      </c>
      <c r="L30" s="34">
        <f t="shared" si="6"/>
        <v>0</v>
      </c>
      <c r="M30" s="27">
        <f t="shared" si="7"/>
        <v>4</v>
      </c>
      <c r="N30" s="12" t="s">
        <v>14</v>
      </c>
      <c r="O30" s="26">
        <f t="shared" si="8"/>
        <v>0</v>
      </c>
      <c r="P30" s="27">
        <f t="shared" si="9"/>
        <v>4</v>
      </c>
      <c r="Q30" s="34">
        <f t="shared" si="10"/>
        <v>0</v>
      </c>
      <c r="R30" s="27">
        <f t="shared" si="11"/>
        <v>4</v>
      </c>
      <c r="S30" s="12" t="s">
        <v>14</v>
      </c>
      <c r="T30" s="26">
        <f t="shared" si="12"/>
        <v>0</v>
      </c>
      <c r="U30" s="27">
        <f t="shared" si="13"/>
        <v>1</v>
      </c>
    </row>
    <row r="31" spans="1:21" s="29" customFormat="1" ht="18.75" customHeight="1" hidden="1">
      <c r="A31" s="33">
        <f t="shared" si="0"/>
        <v>4</v>
      </c>
      <c r="B31" s="11">
        <v>130</v>
      </c>
      <c r="C31" s="13"/>
      <c r="D31" s="12"/>
      <c r="E31" s="37">
        <f t="shared" si="1"/>
        <v>0</v>
      </c>
      <c r="F31" s="36" t="s">
        <v>14</v>
      </c>
      <c r="G31" s="26">
        <f t="shared" si="2"/>
        <v>0</v>
      </c>
      <c r="H31" s="27">
        <f t="shared" si="3"/>
        <v>4</v>
      </c>
      <c r="I31" s="12" t="s">
        <v>14</v>
      </c>
      <c r="J31" s="26">
        <f t="shared" si="4"/>
        <v>0</v>
      </c>
      <c r="K31" s="27">
        <f t="shared" si="5"/>
        <v>4</v>
      </c>
      <c r="L31" s="34">
        <f t="shared" si="6"/>
        <v>0</v>
      </c>
      <c r="M31" s="27">
        <f t="shared" si="7"/>
        <v>4</v>
      </c>
      <c r="N31" s="12" t="s">
        <v>14</v>
      </c>
      <c r="O31" s="26">
        <f t="shared" si="8"/>
        <v>0</v>
      </c>
      <c r="P31" s="27">
        <f t="shared" si="9"/>
        <v>4</v>
      </c>
      <c r="Q31" s="34">
        <f t="shared" si="10"/>
        <v>0</v>
      </c>
      <c r="R31" s="27">
        <f t="shared" si="11"/>
        <v>4</v>
      </c>
      <c r="S31" s="12" t="s">
        <v>14</v>
      </c>
      <c r="T31" s="26">
        <f t="shared" si="12"/>
        <v>0</v>
      </c>
      <c r="U31" s="27">
        <f t="shared" si="13"/>
        <v>1</v>
      </c>
    </row>
    <row r="32" spans="1:21" s="29" customFormat="1" ht="18.75" customHeight="1" hidden="1">
      <c r="A32" s="33">
        <f t="shared" si="0"/>
        <v>4</v>
      </c>
      <c r="B32" s="11">
        <v>131</v>
      </c>
      <c r="C32" s="13"/>
      <c r="D32" s="12"/>
      <c r="E32" s="37">
        <f t="shared" si="1"/>
        <v>0</v>
      </c>
      <c r="F32" s="36" t="s">
        <v>14</v>
      </c>
      <c r="G32" s="26">
        <f t="shared" si="2"/>
        <v>0</v>
      </c>
      <c r="H32" s="27">
        <f t="shared" si="3"/>
        <v>4</v>
      </c>
      <c r="I32" s="12" t="s">
        <v>14</v>
      </c>
      <c r="J32" s="26">
        <f t="shared" si="4"/>
        <v>0</v>
      </c>
      <c r="K32" s="27">
        <f t="shared" si="5"/>
        <v>4</v>
      </c>
      <c r="L32" s="34">
        <f t="shared" si="6"/>
        <v>0</v>
      </c>
      <c r="M32" s="27">
        <f t="shared" si="7"/>
        <v>4</v>
      </c>
      <c r="N32" s="12" t="s">
        <v>14</v>
      </c>
      <c r="O32" s="26">
        <f t="shared" si="8"/>
        <v>0</v>
      </c>
      <c r="P32" s="27">
        <f t="shared" si="9"/>
        <v>4</v>
      </c>
      <c r="Q32" s="34">
        <f t="shared" si="10"/>
        <v>0</v>
      </c>
      <c r="R32" s="27">
        <f t="shared" si="11"/>
        <v>4</v>
      </c>
      <c r="S32" s="12" t="s">
        <v>14</v>
      </c>
      <c r="T32" s="26">
        <f t="shared" si="12"/>
        <v>0</v>
      </c>
      <c r="U32" s="27">
        <f t="shared" si="13"/>
        <v>1</v>
      </c>
    </row>
    <row r="33" spans="1:21" s="29" customFormat="1" ht="18.75" customHeight="1" hidden="1">
      <c r="A33" s="33">
        <f t="shared" si="0"/>
        <v>4</v>
      </c>
      <c r="B33" s="11">
        <v>132</v>
      </c>
      <c r="C33" s="13"/>
      <c r="D33" s="12"/>
      <c r="E33" s="37">
        <f t="shared" si="1"/>
        <v>0</v>
      </c>
      <c r="F33" s="36" t="s">
        <v>14</v>
      </c>
      <c r="G33" s="26">
        <f t="shared" si="2"/>
        <v>0</v>
      </c>
      <c r="H33" s="27">
        <f t="shared" si="3"/>
        <v>4</v>
      </c>
      <c r="I33" s="12" t="s">
        <v>14</v>
      </c>
      <c r="J33" s="26">
        <f t="shared" si="4"/>
        <v>0</v>
      </c>
      <c r="K33" s="27">
        <f t="shared" si="5"/>
        <v>4</v>
      </c>
      <c r="L33" s="34">
        <f t="shared" si="6"/>
        <v>0</v>
      </c>
      <c r="M33" s="27">
        <f t="shared" si="7"/>
        <v>4</v>
      </c>
      <c r="N33" s="12" t="s">
        <v>14</v>
      </c>
      <c r="O33" s="26">
        <f t="shared" si="8"/>
        <v>0</v>
      </c>
      <c r="P33" s="27">
        <f t="shared" si="9"/>
        <v>4</v>
      </c>
      <c r="Q33" s="34">
        <f t="shared" si="10"/>
        <v>0</v>
      </c>
      <c r="R33" s="27">
        <f t="shared" si="11"/>
        <v>4</v>
      </c>
      <c r="S33" s="12" t="s">
        <v>14</v>
      </c>
      <c r="T33" s="26">
        <f t="shared" si="12"/>
        <v>0</v>
      </c>
      <c r="U33" s="27">
        <f t="shared" si="13"/>
        <v>1</v>
      </c>
    </row>
    <row r="34" spans="1:21" s="29" customFormat="1" ht="18.75" customHeight="1" hidden="1">
      <c r="A34" s="33">
        <f t="shared" si="0"/>
        <v>4</v>
      </c>
      <c r="B34" s="11">
        <v>133</v>
      </c>
      <c r="C34" s="13"/>
      <c r="D34" s="12"/>
      <c r="E34" s="37">
        <f aca="true" t="shared" si="14" ref="E34:E51">Q34+T34</f>
        <v>0</v>
      </c>
      <c r="F34" s="36" t="s">
        <v>14</v>
      </c>
      <c r="G34" s="26">
        <f t="shared" si="2"/>
        <v>0</v>
      </c>
      <c r="H34" s="27">
        <f t="shared" si="3"/>
        <v>4</v>
      </c>
      <c r="I34" s="12" t="s">
        <v>14</v>
      </c>
      <c r="J34" s="26">
        <f t="shared" si="4"/>
        <v>0</v>
      </c>
      <c r="K34" s="27">
        <f t="shared" si="5"/>
        <v>4</v>
      </c>
      <c r="L34" s="34">
        <f aca="true" t="shared" si="15" ref="L34:L51">G34+J34</f>
        <v>0</v>
      </c>
      <c r="M34" s="27">
        <f t="shared" si="7"/>
        <v>4</v>
      </c>
      <c r="N34" s="12" t="s">
        <v>14</v>
      </c>
      <c r="O34" s="26">
        <f t="shared" si="8"/>
        <v>0</v>
      </c>
      <c r="P34" s="27">
        <f t="shared" si="9"/>
        <v>4</v>
      </c>
      <c r="Q34" s="34">
        <f aca="true" t="shared" si="16" ref="Q34:Q51">L34+O34</f>
        <v>0</v>
      </c>
      <c r="R34" s="27">
        <f t="shared" si="11"/>
        <v>4</v>
      </c>
      <c r="S34" s="12" t="s">
        <v>14</v>
      </c>
      <c r="T34" s="26">
        <f t="shared" si="12"/>
        <v>0</v>
      </c>
      <c r="U34" s="27">
        <f t="shared" si="13"/>
        <v>1</v>
      </c>
    </row>
    <row r="35" spans="1:21" s="29" customFormat="1" ht="18.75" customHeight="1" hidden="1">
      <c r="A35" s="33">
        <f t="shared" si="0"/>
        <v>4</v>
      </c>
      <c r="B35" s="11">
        <v>134</v>
      </c>
      <c r="C35" s="13"/>
      <c r="D35" s="12"/>
      <c r="E35" s="37">
        <f t="shared" si="14"/>
        <v>0</v>
      </c>
      <c r="F35" s="36" t="s">
        <v>14</v>
      </c>
      <c r="G35" s="26">
        <f t="shared" si="2"/>
        <v>0</v>
      </c>
      <c r="H35" s="27">
        <f t="shared" si="3"/>
        <v>4</v>
      </c>
      <c r="I35" s="12" t="s">
        <v>14</v>
      </c>
      <c r="J35" s="26">
        <f t="shared" si="4"/>
        <v>0</v>
      </c>
      <c r="K35" s="27">
        <f t="shared" si="5"/>
        <v>4</v>
      </c>
      <c r="L35" s="34">
        <f t="shared" si="15"/>
        <v>0</v>
      </c>
      <c r="M35" s="27">
        <f t="shared" si="7"/>
        <v>4</v>
      </c>
      <c r="N35" s="12" t="s">
        <v>14</v>
      </c>
      <c r="O35" s="26">
        <f t="shared" si="8"/>
        <v>0</v>
      </c>
      <c r="P35" s="27">
        <f t="shared" si="9"/>
        <v>4</v>
      </c>
      <c r="Q35" s="34">
        <f t="shared" si="16"/>
        <v>0</v>
      </c>
      <c r="R35" s="27">
        <f t="shared" si="11"/>
        <v>4</v>
      </c>
      <c r="S35" s="12" t="s">
        <v>14</v>
      </c>
      <c r="T35" s="26">
        <f t="shared" si="12"/>
        <v>0</v>
      </c>
      <c r="U35" s="27">
        <f t="shared" si="13"/>
        <v>1</v>
      </c>
    </row>
    <row r="36" spans="1:21" s="29" customFormat="1" ht="18.75" customHeight="1" hidden="1">
      <c r="A36" s="33">
        <f t="shared" si="0"/>
        <v>4</v>
      </c>
      <c r="B36" s="11">
        <v>135</v>
      </c>
      <c r="C36" s="13"/>
      <c r="D36" s="12"/>
      <c r="E36" s="37">
        <f t="shared" si="14"/>
        <v>0</v>
      </c>
      <c r="F36" s="36" t="s">
        <v>14</v>
      </c>
      <c r="G36" s="26">
        <f t="shared" si="2"/>
        <v>0</v>
      </c>
      <c r="H36" s="27">
        <f t="shared" si="3"/>
        <v>4</v>
      </c>
      <c r="I36" s="12" t="s">
        <v>14</v>
      </c>
      <c r="J36" s="26">
        <f t="shared" si="4"/>
        <v>0</v>
      </c>
      <c r="K36" s="27">
        <f t="shared" si="5"/>
        <v>4</v>
      </c>
      <c r="L36" s="34">
        <f t="shared" si="15"/>
        <v>0</v>
      </c>
      <c r="M36" s="27">
        <f t="shared" si="7"/>
        <v>4</v>
      </c>
      <c r="N36" s="12" t="s">
        <v>14</v>
      </c>
      <c r="O36" s="26">
        <f t="shared" si="8"/>
        <v>0</v>
      </c>
      <c r="P36" s="27">
        <f t="shared" si="9"/>
        <v>4</v>
      </c>
      <c r="Q36" s="34">
        <f t="shared" si="16"/>
        <v>0</v>
      </c>
      <c r="R36" s="27">
        <f t="shared" si="11"/>
        <v>4</v>
      </c>
      <c r="S36" s="12" t="s">
        <v>14</v>
      </c>
      <c r="T36" s="26">
        <f t="shared" si="12"/>
        <v>0</v>
      </c>
      <c r="U36" s="27">
        <f t="shared" si="13"/>
        <v>1</v>
      </c>
    </row>
    <row r="37" spans="1:21" s="29" customFormat="1" ht="18.75" customHeight="1" hidden="1">
      <c r="A37" s="33">
        <f t="shared" si="0"/>
        <v>4</v>
      </c>
      <c r="B37" s="11">
        <v>136</v>
      </c>
      <c r="C37" s="13"/>
      <c r="D37" s="12"/>
      <c r="E37" s="37">
        <f t="shared" si="14"/>
        <v>0</v>
      </c>
      <c r="F37" s="36" t="s">
        <v>14</v>
      </c>
      <c r="G37" s="26">
        <f t="shared" si="2"/>
        <v>0</v>
      </c>
      <c r="H37" s="27">
        <f t="shared" si="3"/>
        <v>4</v>
      </c>
      <c r="I37" s="12" t="s">
        <v>14</v>
      </c>
      <c r="J37" s="26">
        <f t="shared" si="4"/>
        <v>0</v>
      </c>
      <c r="K37" s="27">
        <f t="shared" si="5"/>
        <v>4</v>
      </c>
      <c r="L37" s="34">
        <f t="shared" si="15"/>
        <v>0</v>
      </c>
      <c r="M37" s="27">
        <f t="shared" si="7"/>
        <v>4</v>
      </c>
      <c r="N37" s="12" t="s">
        <v>14</v>
      </c>
      <c r="O37" s="26">
        <f t="shared" si="8"/>
        <v>0</v>
      </c>
      <c r="P37" s="27">
        <f t="shared" si="9"/>
        <v>4</v>
      </c>
      <c r="Q37" s="34">
        <f t="shared" si="16"/>
        <v>0</v>
      </c>
      <c r="R37" s="27">
        <f t="shared" si="11"/>
        <v>4</v>
      </c>
      <c r="S37" s="12" t="s">
        <v>14</v>
      </c>
      <c r="T37" s="26">
        <f t="shared" si="12"/>
        <v>0</v>
      </c>
      <c r="U37" s="27">
        <f t="shared" si="13"/>
        <v>1</v>
      </c>
    </row>
    <row r="38" spans="1:21" s="29" customFormat="1" ht="18.75" customHeight="1" hidden="1">
      <c r="A38" s="33">
        <f t="shared" si="0"/>
        <v>4</v>
      </c>
      <c r="B38" s="11">
        <v>137</v>
      </c>
      <c r="C38" s="13"/>
      <c r="D38" s="12"/>
      <c r="E38" s="37">
        <f t="shared" si="14"/>
        <v>0</v>
      </c>
      <c r="F38" s="36" t="s">
        <v>14</v>
      </c>
      <c r="G38" s="26">
        <f t="shared" si="2"/>
        <v>0</v>
      </c>
      <c r="H38" s="27">
        <f t="shared" si="3"/>
        <v>4</v>
      </c>
      <c r="I38" s="12" t="s">
        <v>14</v>
      </c>
      <c r="J38" s="26">
        <f t="shared" si="4"/>
        <v>0</v>
      </c>
      <c r="K38" s="27">
        <f t="shared" si="5"/>
        <v>4</v>
      </c>
      <c r="L38" s="34">
        <f t="shared" si="15"/>
        <v>0</v>
      </c>
      <c r="M38" s="27">
        <f t="shared" si="7"/>
        <v>4</v>
      </c>
      <c r="N38" s="12" t="s">
        <v>14</v>
      </c>
      <c r="O38" s="26">
        <f t="shared" si="8"/>
        <v>0</v>
      </c>
      <c r="P38" s="27">
        <f t="shared" si="9"/>
        <v>4</v>
      </c>
      <c r="Q38" s="34">
        <f t="shared" si="16"/>
        <v>0</v>
      </c>
      <c r="R38" s="27">
        <f t="shared" si="11"/>
        <v>4</v>
      </c>
      <c r="S38" s="12" t="s">
        <v>14</v>
      </c>
      <c r="T38" s="26">
        <f t="shared" si="12"/>
        <v>0</v>
      </c>
      <c r="U38" s="27">
        <f t="shared" si="13"/>
        <v>1</v>
      </c>
    </row>
    <row r="39" spans="1:21" s="29" customFormat="1" ht="18.75" customHeight="1" hidden="1">
      <c r="A39" s="33">
        <f t="shared" si="0"/>
        <v>4</v>
      </c>
      <c r="B39" s="11">
        <v>138</v>
      </c>
      <c r="C39" s="13"/>
      <c r="D39" s="12"/>
      <c r="E39" s="37">
        <f t="shared" si="14"/>
        <v>0</v>
      </c>
      <c r="F39" s="36" t="s">
        <v>14</v>
      </c>
      <c r="G39" s="26">
        <f t="shared" si="2"/>
        <v>0</v>
      </c>
      <c r="H39" s="27">
        <f t="shared" si="3"/>
        <v>4</v>
      </c>
      <c r="I39" s="12" t="s">
        <v>14</v>
      </c>
      <c r="J39" s="26">
        <f t="shared" si="4"/>
        <v>0</v>
      </c>
      <c r="K39" s="27">
        <f t="shared" si="5"/>
        <v>4</v>
      </c>
      <c r="L39" s="34">
        <f t="shared" si="15"/>
        <v>0</v>
      </c>
      <c r="M39" s="27">
        <f t="shared" si="7"/>
        <v>4</v>
      </c>
      <c r="N39" s="12" t="s">
        <v>14</v>
      </c>
      <c r="O39" s="26">
        <f t="shared" si="8"/>
        <v>0</v>
      </c>
      <c r="P39" s="27">
        <f t="shared" si="9"/>
        <v>4</v>
      </c>
      <c r="Q39" s="34">
        <f t="shared" si="16"/>
        <v>0</v>
      </c>
      <c r="R39" s="27">
        <f t="shared" si="11"/>
        <v>4</v>
      </c>
      <c r="S39" s="12" t="s">
        <v>14</v>
      </c>
      <c r="T39" s="26">
        <f t="shared" si="12"/>
        <v>0</v>
      </c>
      <c r="U39" s="27">
        <f t="shared" si="13"/>
        <v>1</v>
      </c>
    </row>
    <row r="40" spans="1:21" s="29" customFormat="1" ht="18.75" customHeight="1" hidden="1">
      <c r="A40" s="33">
        <f t="shared" si="0"/>
        <v>4</v>
      </c>
      <c r="B40" s="11">
        <v>139</v>
      </c>
      <c r="C40" s="13"/>
      <c r="D40" s="12"/>
      <c r="E40" s="37">
        <f t="shared" si="14"/>
        <v>0</v>
      </c>
      <c r="F40" s="36" t="s">
        <v>14</v>
      </c>
      <c r="G40" s="26">
        <f t="shared" si="2"/>
        <v>0</v>
      </c>
      <c r="H40" s="27">
        <f t="shared" si="3"/>
        <v>4</v>
      </c>
      <c r="I40" s="12" t="s">
        <v>14</v>
      </c>
      <c r="J40" s="26">
        <f t="shared" si="4"/>
        <v>0</v>
      </c>
      <c r="K40" s="27">
        <f t="shared" si="5"/>
        <v>4</v>
      </c>
      <c r="L40" s="34">
        <f t="shared" si="15"/>
        <v>0</v>
      </c>
      <c r="M40" s="27">
        <f t="shared" si="7"/>
        <v>4</v>
      </c>
      <c r="N40" s="12" t="s">
        <v>14</v>
      </c>
      <c r="O40" s="26">
        <f t="shared" si="8"/>
        <v>0</v>
      </c>
      <c r="P40" s="27">
        <f t="shared" si="9"/>
        <v>4</v>
      </c>
      <c r="Q40" s="34">
        <f t="shared" si="16"/>
        <v>0</v>
      </c>
      <c r="R40" s="27">
        <f t="shared" si="11"/>
        <v>4</v>
      </c>
      <c r="S40" s="12" t="s">
        <v>14</v>
      </c>
      <c r="T40" s="26">
        <f t="shared" si="12"/>
        <v>0</v>
      </c>
      <c r="U40" s="27">
        <f t="shared" si="13"/>
        <v>1</v>
      </c>
    </row>
    <row r="41" spans="1:21" s="29" customFormat="1" ht="18.75" customHeight="1" hidden="1">
      <c r="A41" s="33">
        <f t="shared" si="0"/>
        <v>4</v>
      </c>
      <c r="B41" s="11">
        <v>140</v>
      </c>
      <c r="C41" s="13"/>
      <c r="D41" s="12"/>
      <c r="E41" s="37">
        <f t="shared" si="14"/>
        <v>0</v>
      </c>
      <c r="F41" s="36" t="s">
        <v>14</v>
      </c>
      <c r="G41" s="26">
        <f t="shared" si="2"/>
        <v>0</v>
      </c>
      <c r="H41" s="27">
        <f t="shared" si="3"/>
        <v>4</v>
      </c>
      <c r="I41" s="12" t="s">
        <v>14</v>
      </c>
      <c r="J41" s="26">
        <f t="shared" si="4"/>
        <v>0</v>
      </c>
      <c r="K41" s="27">
        <f t="shared" si="5"/>
        <v>4</v>
      </c>
      <c r="L41" s="34">
        <f t="shared" si="15"/>
        <v>0</v>
      </c>
      <c r="M41" s="27">
        <f t="shared" si="7"/>
        <v>4</v>
      </c>
      <c r="N41" s="12" t="s">
        <v>14</v>
      </c>
      <c r="O41" s="26">
        <f t="shared" si="8"/>
        <v>0</v>
      </c>
      <c r="P41" s="27">
        <f t="shared" si="9"/>
        <v>4</v>
      </c>
      <c r="Q41" s="34">
        <f t="shared" si="16"/>
        <v>0</v>
      </c>
      <c r="R41" s="27">
        <f t="shared" si="11"/>
        <v>4</v>
      </c>
      <c r="S41" s="12" t="s">
        <v>14</v>
      </c>
      <c r="T41" s="26">
        <f t="shared" si="12"/>
        <v>0</v>
      </c>
      <c r="U41" s="27">
        <f t="shared" si="13"/>
        <v>1</v>
      </c>
    </row>
    <row r="42" spans="1:21" s="29" customFormat="1" ht="18.75" customHeight="1" hidden="1">
      <c r="A42" s="33">
        <f t="shared" si="0"/>
        <v>4</v>
      </c>
      <c r="B42" s="11">
        <v>141</v>
      </c>
      <c r="C42" s="13"/>
      <c r="D42" s="12"/>
      <c r="E42" s="37">
        <f t="shared" si="14"/>
        <v>0</v>
      </c>
      <c r="F42" s="36" t="s">
        <v>14</v>
      </c>
      <c r="G42" s="26">
        <f t="shared" si="2"/>
        <v>0</v>
      </c>
      <c r="H42" s="27">
        <f t="shared" si="3"/>
        <v>4</v>
      </c>
      <c r="I42" s="12" t="s">
        <v>14</v>
      </c>
      <c r="J42" s="26">
        <f t="shared" si="4"/>
        <v>0</v>
      </c>
      <c r="K42" s="27">
        <f t="shared" si="5"/>
        <v>4</v>
      </c>
      <c r="L42" s="34">
        <f t="shared" si="15"/>
        <v>0</v>
      </c>
      <c r="M42" s="27">
        <f t="shared" si="7"/>
        <v>4</v>
      </c>
      <c r="N42" s="12" t="s">
        <v>14</v>
      </c>
      <c r="O42" s="26">
        <f t="shared" si="8"/>
        <v>0</v>
      </c>
      <c r="P42" s="27">
        <f t="shared" si="9"/>
        <v>4</v>
      </c>
      <c r="Q42" s="34">
        <f t="shared" si="16"/>
        <v>0</v>
      </c>
      <c r="R42" s="27">
        <f t="shared" si="11"/>
        <v>4</v>
      </c>
      <c r="S42" s="12" t="s">
        <v>14</v>
      </c>
      <c r="T42" s="26">
        <f t="shared" si="12"/>
        <v>0</v>
      </c>
      <c r="U42" s="27">
        <f t="shared" si="13"/>
        <v>1</v>
      </c>
    </row>
    <row r="43" spans="1:21" s="29" customFormat="1" ht="18.75" customHeight="1" hidden="1">
      <c r="A43" s="33">
        <f t="shared" si="0"/>
        <v>4</v>
      </c>
      <c r="B43" s="11">
        <v>142</v>
      </c>
      <c r="C43" s="13"/>
      <c r="D43" s="12"/>
      <c r="E43" s="37">
        <f t="shared" si="14"/>
        <v>0</v>
      </c>
      <c r="F43" s="36" t="s">
        <v>14</v>
      </c>
      <c r="G43" s="26">
        <f t="shared" si="2"/>
        <v>0</v>
      </c>
      <c r="H43" s="27">
        <f t="shared" si="3"/>
        <v>4</v>
      </c>
      <c r="I43" s="12" t="s">
        <v>14</v>
      </c>
      <c r="J43" s="26">
        <f t="shared" si="4"/>
        <v>0</v>
      </c>
      <c r="K43" s="27">
        <f t="shared" si="5"/>
        <v>4</v>
      </c>
      <c r="L43" s="34">
        <f t="shared" si="15"/>
        <v>0</v>
      </c>
      <c r="M43" s="27">
        <f t="shared" si="7"/>
        <v>4</v>
      </c>
      <c r="N43" s="12" t="s">
        <v>14</v>
      </c>
      <c r="O43" s="26">
        <f t="shared" si="8"/>
        <v>0</v>
      </c>
      <c r="P43" s="27">
        <f t="shared" si="9"/>
        <v>4</v>
      </c>
      <c r="Q43" s="34">
        <f t="shared" si="16"/>
        <v>0</v>
      </c>
      <c r="R43" s="27">
        <f t="shared" si="11"/>
        <v>4</v>
      </c>
      <c r="S43" s="12" t="s">
        <v>14</v>
      </c>
      <c r="T43" s="26">
        <f t="shared" si="12"/>
        <v>0</v>
      </c>
      <c r="U43" s="27">
        <f t="shared" si="13"/>
        <v>1</v>
      </c>
    </row>
    <row r="44" spans="1:21" s="29" customFormat="1" ht="18.75" customHeight="1" hidden="1">
      <c r="A44" s="33">
        <f t="shared" si="0"/>
        <v>4</v>
      </c>
      <c r="B44" s="11">
        <v>143</v>
      </c>
      <c r="C44" s="13"/>
      <c r="D44" s="12"/>
      <c r="E44" s="37">
        <f t="shared" si="14"/>
        <v>0</v>
      </c>
      <c r="F44" s="36" t="s">
        <v>14</v>
      </c>
      <c r="G44" s="26">
        <f t="shared" si="2"/>
        <v>0</v>
      </c>
      <c r="H44" s="27">
        <f t="shared" si="3"/>
        <v>4</v>
      </c>
      <c r="I44" s="12" t="s">
        <v>14</v>
      </c>
      <c r="J44" s="26">
        <f t="shared" si="4"/>
        <v>0</v>
      </c>
      <c r="K44" s="27">
        <f t="shared" si="5"/>
        <v>4</v>
      </c>
      <c r="L44" s="34">
        <f t="shared" si="15"/>
        <v>0</v>
      </c>
      <c r="M44" s="27">
        <f t="shared" si="7"/>
        <v>4</v>
      </c>
      <c r="N44" s="12" t="s">
        <v>14</v>
      </c>
      <c r="O44" s="26">
        <f t="shared" si="8"/>
        <v>0</v>
      </c>
      <c r="P44" s="27">
        <f t="shared" si="9"/>
        <v>4</v>
      </c>
      <c r="Q44" s="34">
        <f t="shared" si="16"/>
        <v>0</v>
      </c>
      <c r="R44" s="27">
        <f t="shared" si="11"/>
        <v>4</v>
      </c>
      <c r="S44" s="12" t="s">
        <v>14</v>
      </c>
      <c r="T44" s="26">
        <f t="shared" si="12"/>
        <v>0</v>
      </c>
      <c r="U44" s="27">
        <f t="shared" si="13"/>
        <v>1</v>
      </c>
    </row>
    <row r="45" spans="1:21" s="29" customFormat="1" ht="18.75" customHeight="1" hidden="1">
      <c r="A45" s="33">
        <f t="shared" si="0"/>
        <v>4</v>
      </c>
      <c r="B45" s="11">
        <v>144</v>
      </c>
      <c r="C45" s="13"/>
      <c r="D45" s="12"/>
      <c r="E45" s="37">
        <f t="shared" si="14"/>
        <v>0</v>
      </c>
      <c r="F45" s="36" t="s">
        <v>14</v>
      </c>
      <c r="G45" s="26">
        <f t="shared" si="2"/>
        <v>0</v>
      </c>
      <c r="H45" s="27">
        <f t="shared" si="3"/>
        <v>4</v>
      </c>
      <c r="I45" s="12" t="s">
        <v>14</v>
      </c>
      <c r="J45" s="26">
        <f t="shared" si="4"/>
        <v>0</v>
      </c>
      <c r="K45" s="27">
        <f t="shared" si="5"/>
        <v>4</v>
      </c>
      <c r="L45" s="34">
        <f t="shared" si="15"/>
        <v>0</v>
      </c>
      <c r="M45" s="27">
        <f t="shared" si="7"/>
        <v>4</v>
      </c>
      <c r="N45" s="12" t="s">
        <v>14</v>
      </c>
      <c r="O45" s="26">
        <f t="shared" si="8"/>
        <v>0</v>
      </c>
      <c r="P45" s="27">
        <f t="shared" si="9"/>
        <v>4</v>
      </c>
      <c r="Q45" s="34">
        <f t="shared" si="16"/>
        <v>0</v>
      </c>
      <c r="R45" s="27">
        <f t="shared" si="11"/>
        <v>4</v>
      </c>
      <c r="S45" s="12" t="s">
        <v>14</v>
      </c>
      <c r="T45" s="26">
        <f t="shared" si="12"/>
        <v>0</v>
      </c>
      <c r="U45" s="27">
        <f t="shared" si="13"/>
        <v>1</v>
      </c>
    </row>
    <row r="46" spans="1:21" s="29" customFormat="1" ht="18.75" customHeight="1" hidden="1">
      <c r="A46" s="33">
        <f t="shared" si="0"/>
        <v>4</v>
      </c>
      <c r="B46" s="11">
        <v>145</v>
      </c>
      <c r="C46" s="13"/>
      <c r="D46" s="12"/>
      <c r="E46" s="37">
        <f t="shared" si="14"/>
        <v>0</v>
      </c>
      <c r="F46" s="36" t="s">
        <v>14</v>
      </c>
      <c r="G46" s="26">
        <f t="shared" si="2"/>
        <v>0</v>
      </c>
      <c r="H46" s="27">
        <f t="shared" si="3"/>
        <v>4</v>
      </c>
      <c r="I46" s="12" t="s">
        <v>14</v>
      </c>
      <c r="J46" s="26">
        <f t="shared" si="4"/>
        <v>0</v>
      </c>
      <c r="K46" s="27">
        <f t="shared" si="5"/>
        <v>4</v>
      </c>
      <c r="L46" s="34">
        <f t="shared" si="15"/>
        <v>0</v>
      </c>
      <c r="M46" s="27">
        <f t="shared" si="7"/>
        <v>4</v>
      </c>
      <c r="N46" s="12" t="s">
        <v>14</v>
      </c>
      <c r="O46" s="26">
        <f t="shared" si="8"/>
        <v>0</v>
      </c>
      <c r="P46" s="27">
        <f t="shared" si="9"/>
        <v>4</v>
      </c>
      <c r="Q46" s="34">
        <f t="shared" si="16"/>
        <v>0</v>
      </c>
      <c r="R46" s="27">
        <f t="shared" si="11"/>
        <v>4</v>
      </c>
      <c r="S46" s="12" t="s">
        <v>14</v>
      </c>
      <c r="T46" s="26">
        <f t="shared" si="12"/>
        <v>0</v>
      </c>
      <c r="U46" s="27">
        <f t="shared" si="13"/>
        <v>1</v>
      </c>
    </row>
    <row r="47" spans="1:21" s="29" customFormat="1" ht="18.75" customHeight="1" hidden="1">
      <c r="A47" s="33">
        <f t="shared" si="0"/>
        <v>4</v>
      </c>
      <c r="B47" s="11">
        <v>146</v>
      </c>
      <c r="C47" s="13"/>
      <c r="D47" s="12"/>
      <c r="E47" s="37">
        <f t="shared" si="14"/>
        <v>0</v>
      </c>
      <c r="F47" s="36" t="s">
        <v>14</v>
      </c>
      <c r="G47" s="26">
        <f t="shared" si="2"/>
        <v>0</v>
      </c>
      <c r="H47" s="27">
        <f t="shared" si="3"/>
        <v>4</v>
      </c>
      <c r="I47" s="12" t="s">
        <v>14</v>
      </c>
      <c r="J47" s="26">
        <f t="shared" si="4"/>
        <v>0</v>
      </c>
      <c r="K47" s="27">
        <f t="shared" si="5"/>
        <v>4</v>
      </c>
      <c r="L47" s="34">
        <f t="shared" si="15"/>
        <v>0</v>
      </c>
      <c r="M47" s="27">
        <f t="shared" si="7"/>
        <v>4</v>
      </c>
      <c r="N47" s="12" t="s">
        <v>14</v>
      </c>
      <c r="O47" s="26">
        <f t="shared" si="8"/>
        <v>0</v>
      </c>
      <c r="P47" s="27">
        <f t="shared" si="9"/>
        <v>4</v>
      </c>
      <c r="Q47" s="34">
        <f t="shared" si="16"/>
        <v>0</v>
      </c>
      <c r="R47" s="27">
        <f t="shared" si="11"/>
        <v>4</v>
      </c>
      <c r="S47" s="12" t="s">
        <v>14</v>
      </c>
      <c r="T47" s="26">
        <f t="shared" si="12"/>
        <v>0</v>
      </c>
      <c r="U47" s="27">
        <f t="shared" si="13"/>
        <v>1</v>
      </c>
    </row>
    <row r="48" spans="1:21" s="29" customFormat="1" ht="18.75" customHeight="1" hidden="1">
      <c r="A48" s="33">
        <f t="shared" si="0"/>
        <v>4</v>
      </c>
      <c r="B48" s="11">
        <v>147</v>
      </c>
      <c r="C48" s="13"/>
      <c r="D48" s="12"/>
      <c r="E48" s="37">
        <f t="shared" si="14"/>
        <v>0</v>
      </c>
      <c r="F48" s="36" t="s">
        <v>14</v>
      </c>
      <c r="G48" s="26">
        <f t="shared" si="2"/>
        <v>0</v>
      </c>
      <c r="H48" s="27">
        <f t="shared" si="3"/>
        <v>4</v>
      </c>
      <c r="I48" s="12" t="s">
        <v>14</v>
      </c>
      <c r="J48" s="26">
        <f t="shared" si="4"/>
        <v>0</v>
      </c>
      <c r="K48" s="27">
        <f t="shared" si="5"/>
        <v>4</v>
      </c>
      <c r="L48" s="34">
        <f t="shared" si="15"/>
        <v>0</v>
      </c>
      <c r="M48" s="27">
        <f t="shared" si="7"/>
        <v>4</v>
      </c>
      <c r="N48" s="12" t="s">
        <v>14</v>
      </c>
      <c r="O48" s="26">
        <f t="shared" si="8"/>
        <v>0</v>
      </c>
      <c r="P48" s="27">
        <f t="shared" si="9"/>
        <v>4</v>
      </c>
      <c r="Q48" s="34">
        <f t="shared" si="16"/>
        <v>0</v>
      </c>
      <c r="R48" s="27">
        <f t="shared" si="11"/>
        <v>4</v>
      </c>
      <c r="S48" s="12" t="s">
        <v>14</v>
      </c>
      <c r="T48" s="26">
        <f t="shared" si="12"/>
        <v>0</v>
      </c>
      <c r="U48" s="27">
        <f t="shared" si="13"/>
        <v>1</v>
      </c>
    </row>
    <row r="49" spans="1:21" s="29" customFormat="1" ht="18.75" customHeight="1" hidden="1">
      <c r="A49" s="33">
        <f t="shared" si="0"/>
        <v>4</v>
      </c>
      <c r="B49" s="11">
        <v>148</v>
      </c>
      <c r="C49" s="13"/>
      <c r="D49" s="12"/>
      <c r="E49" s="37">
        <f t="shared" si="14"/>
        <v>0</v>
      </c>
      <c r="F49" s="36" t="s">
        <v>14</v>
      </c>
      <c r="G49" s="26">
        <f t="shared" si="2"/>
        <v>0</v>
      </c>
      <c r="H49" s="27">
        <f t="shared" si="3"/>
        <v>4</v>
      </c>
      <c r="I49" s="12" t="s">
        <v>14</v>
      </c>
      <c r="J49" s="26">
        <f t="shared" si="4"/>
        <v>0</v>
      </c>
      <c r="K49" s="27">
        <f t="shared" si="5"/>
        <v>4</v>
      </c>
      <c r="L49" s="34">
        <f t="shared" si="15"/>
        <v>0</v>
      </c>
      <c r="M49" s="27">
        <f t="shared" si="7"/>
        <v>4</v>
      </c>
      <c r="N49" s="12" t="s">
        <v>14</v>
      </c>
      <c r="O49" s="26">
        <f t="shared" si="8"/>
        <v>0</v>
      </c>
      <c r="P49" s="27">
        <f t="shared" si="9"/>
        <v>4</v>
      </c>
      <c r="Q49" s="34">
        <f t="shared" si="16"/>
        <v>0</v>
      </c>
      <c r="R49" s="27">
        <f t="shared" si="11"/>
        <v>4</v>
      </c>
      <c r="S49" s="12" t="s">
        <v>14</v>
      </c>
      <c r="T49" s="26">
        <f t="shared" si="12"/>
        <v>0</v>
      </c>
      <c r="U49" s="27">
        <f t="shared" si="13"/>
        <v>1</v>
      </c>
    </row>
    <row r="50" spans="1:21" s="29" customFormat="1" ht="18.75" customHeight="1" hidden="1">
      <c r="A50" s="33">
        <f t="shared" si="0"/>
        <v>4</v>
      </c>
      <c r="B50" s="11">
        <v>149</v>
      </c>
      <c r="C50" s="13"/>
      <c r="D50" s="12"/>
      <c r="E50" s="37">
        <f t="shared" si="14"/>
        <v>0</v>
      </c>
      <c r="F50" s="36" t="s">
        <v>14</v>
      </c>
      <c r="G50" s="26">
        <f t="shared" si="2"/>
        <v>0</v>
      </c>
      <c r="H50" s="27">
        <f t="shared" si="3"/>
        <v>4</v>
      </c>
      <c r="I50" s="12" t="s">
        <v>14</v>
      </c>
      <c r="J50" s="26">
        <f t="shared" si="4"/>
        <v>0</v>
      </c>
      <c r="K50" s="27">
        <f t="shared" si="5"/>
        <v>4</v>
      </c>
      <c r="L50" s="34">
        <f t="shared" si="15"/>
        <v>0</v>
      </c>
      <c r="M50" s="27">
        <f t="shared" si="7"/>
        <v>4</v>
      </c>
      <c r="N50" s="12" t="s">
        <v>14</v>
      </c>
      <c r="O50" s="26">
        <f t="shared" si="8"/>
        <v>0</v>
      </c>
      <c r="P50" s="27">
        <f t="shared" si="9"/>
        <v>4</v>
      </c>
      <c r="Q50" s="34">
        <f t="shared" si="16"/>
        <v>0</v>
      </c>
      <c r="R50" s="27">
        <f t="shared" si="11"/>
        <v>4</v>
      </c>
      <c r="S50" s="12" t="s">
        <v>14</v>
      </c>
      <c r="T50" s="26">
        <f t="shared" si="12"/>
        <v>0</v>
      </c>
      <c r="U50" s="27">
        <f t="shared" si="13"/>
        <v>1</v>
      </c>
    </row>
    <row r="51" spans="1:21" s="29" customFormat="1" ht="18.75" customHeight="1" hidden="1" thickBot="1">
      <c r="A51" s="33">
        <f t="shared" si="0"/>
        <v>4</v>
      </c>
      <c r="B51" s="11">
        <v>150</v>
      </c>
      <c r="C51" s="13"/>
      <c r="D51" s="12"/>
      <c r="E51" s="38">
        <f t="shared" si="14"/>
        <v>0</v>
      </c>
      <c r="F51" s="36" t="s">
        <v>14</v>
      </c>
      <c r="G51" s="26">
        <f t="shared" si="2"/>
        <v>0</v>
      </c>
      <c r="H51" s="27">
        <f t="shared" si="3"/>
        <v>4</v>
      </c>
      <c r="I51" s="12" t="s">
        <v>14</v>
      </c>
      <c r="J51" s="26">
        <f t="shared" si="4"/>
        <v>0</v>
      </c>
      <c r="K51" s="27">
        <f t="shared" si="5"/>
        <v>4</v>
      </c>
      <c r="L51" s="34">
        <f t="shared" si="15"/>
        <v>0</v>
      </c>
      <c r="M51" s="27">
        <f t="shared" si="7"/>
        <v>4</v>
      </c>
      <c r="N51" s="12" t="s">
        <v>14</v>
      </c>
      <c r="O51" s="26">
        <f t="shared" si="8"/>
        <v>0</v>
      </c>
      <c r="P51" s="27">
        <f t="shared" si="9"/>
        <v>4</v>
      </c>
      <c r="Q51" s="34">
        <f t="shared" si="16"/>
        <v>0</v>
      </c>
      <c r="R51" s="27">
        <f t="shared" si="11"/>
        <v>4</v>
      </c>
      <c r="S51" s="12" t="s">
        <v>14</v>
      </c>
      <c r="T51" s="26">
        <f t="shared" si="12"/>
        <v>0</v>
      </c>
      <c r="U51" s="27">
        <f t="shared" si="13"/>
        <v>1</v>
      </c>
    </row>
    <row r="52" spans="1:21" s="29" customFormat="1" ht="12.75">
      <c r="A52" s="14"/>
      <c r="B52" s="14"/>
      <c r="C52" s="15"/>
      <c r="D52" s="14"/>
      <c r="E52" s="14"/>
      <c r="F52" s="14"/>
      <c r="G52" s="16"/>
      <c r="H52" s="17"/>
      <c r="I52" s="14"/>
      <c r="J52" s="14"/>
      <c r="K52" s="17"/>
      <c r="L52" s="14"/>
      <c r="M52" s="17"/>
      <c r="N52" s="14"/>
      <c r="O52" s="14"/>
      <c r="P52" s="17"/>
      <c r="Q52" s="14"/>
      <c r="R52" s="17"/>
      <c r="S52" s="14"/>
      <c r="T52" s="14"/>
      <c r="U52" s="17"/>
    </row>
    <row r="53" spans="1:21" s="29" customFormat="1" ht="12.75">
      <c r="A53" s="18"/>
      <c r="B53" s="18"/>
      <c r="C53" s="19"/>
      <c r="D53" s="18"/>
      <c r="E53" s="21"/>
      <c r="F53" s="24" t="s">
        <v>16</v>
      </c>
      <c r="G53" s="30">
        <f>11*90</f>
        <v>990</v>
      </c>
      <c r="H53" s="23"/>
      <c r="I53" s="24" t="s">
        <v>15</v>
      </c>
      <c r="J53" s="30">
        <f>13*90</f>
        <v>1170</v>
      </c>
      <c r="K53" s="23"/>
      <c r="L53" s="25"/>
      <c r="M53" s="23"/>
      <c r="N53" s="24" t="s">
        <v>17</v>
      </c>
      <c r="O53" s="30">
        <f>12*90+2*60</f>
        <v>1200</v>
      </c>
      <c r="P53" s="23"/>
      <c r="Q53" s="25"/>
      <c r="R53" s="23"/>
      <c r="S53" s="24" t="s">
        <v>18</v>
      </c>
      <c r="T53" s="30"/>
      <c r="U53" s="31"/>
    </row>
    <row r="54" spans="1:21" s="29" customFormat="1" ht="12.75">
      <c r="A54" s="18"/>
      <c r="B54" s="18"/>
      <c r="C54" s="19"/>
      <c r="D54" s="18"/>
      <c r="E54" s="21"/>
      <c r="F54" s="21"/>
      <c r="H54" s="23"/>
      <c r="I54" s="25"/>
      <c r="K54" s="23"/>
      <c r="L54" s="25"/>
      <c r="M54" s="23"/>
      <c r="N54" s="25"/>
      <c r="P54" s="23"/>
      <c r="Q54" s="25"/>
      <c r="R54" s="23"/>
      <c r="S54" s="25"/>
      <c r="U54" s="23"/>
    </row>
    <row r="55" spans="1:21" s="29" customFormat="1" ht="12.75">
      <c r="A55" s="18"/>
      <c r="B55" s="18"/>
      <c r="C55" s="19"/>
      <c r="D55" s="18"/>
      <c r="E55" s="21"/>
      <c r="F55" s="21"/>
      <c r="G55" s="22"/>
      <c r="H55" s="23"/>
      <c r="I55" s="21"/>
      <c r="J55" s="21"/>
      <c r="K55" s="23"/>
      <c r="L55" s="21"/>
      <c r="M55" s="23"/>
      <c r="N55" s="21"/>
      <c r="O55" s="21"/>
      <c r="P55" s="23"/>
      <c r="Q55" s="21"/>
      <c r="R55" s="23"/>
      <c r="S55" s="21"/>
      <c r="T55" s="21"/>
      <c r="U55" s="23"/>
    </row>
  </sheetData>
  <mergeCells count="5">
    <mergeCell ref="E1:E2"/>
    <mergeCell ref="D1:D2"/>
    <mergeCell ref="A1:A2"/>
    <mergeCell ref="B1:B2"/>
    <mergeCell ref="C1:C2"/>
  </mergeCells>
  <dataValidations count="1">
    <dataValidation type="custom" showErrorMessage="1" errorTitle="Błąd DANEJ" error="Dozwolone wartości dla tego pola to: &#10;1. Liczba UJEMNA &gt;-2500;&#10;2. NKL - dyskwalifikacja;&#10;3. ABS - nie wystartował;" sqref="I3:I51 F3:F51 N3:N51 S3:S51">
      <formula1>OR(AND(I3&lt;=0,I3&gt;=-2500),I3="nkl",I3="abs")</formula1>
    </dataValidation>
  </dataValidations>
  <printOptions horizontalCentered="1"/>
  <pageMargins left="0.1968503937007874" right="0.1968503937007874" top="0.7874015748031497" bottom="0.5905511811023623" header="0.3937007874015748" footer="0.5118110236220472"/>
  <pageSetup fitToHeight="1" fitToWidth="1" horizontalDpi="300" verticalDpi="300" orientation="portrait" paperSize="9" scale="94" r:id="rId1"/>
  <headerFooter alignWithMargins="0">
    <oddHeader>&amp;C&amp;"Times New Roman CE,Standardowy"&amp;14Wyniki kategorii TJ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</cp:lastModifiedBy>
  <cp:lastPrinted>2006-04-02T06:43:50Z</cp:lastPrinted>
  <dcterms:created xsi:type="dcterms:W3CDTF">2001-06-03T11:25:33Z</dcterms:created>
  <dcterms:modified xsi:type="dcterms:W3CDTF">2006-04-11T18:03:31Z</dcterms:modified>
  <cp:category/>
  <cp:version/>
  <cp:contentType/>
  <cp:contentStatus/>
</cp:coreProperties>
</file>